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andrewisherwood/Library/Containers/com.microsoft.Excel/Data/tt-holiday-planner/"/>
    </mc:Choice>
  </mc:AlternateContent>
  <xr:revisionPtr revIDLastSave="0" documentId="13_ncr:1_{88AE5A1C-F0C7-F444-B369-DBFCFB1C18A8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Start here" sheetId="1" r:id="rId1"/>
    <sheet name="Team" sheetId="2" r:id="rId2"/>
    <sheet name="Apr 2027" sheetId="3" r:id="rId3"/>
    <sheet name="May 2027" sheetId="4" r:id="rId4"/>
    <sheet name="Jun 2027" sheetId="5" r:id="rId5"/>
    <sheet name="Jul 2027" sheetId="6" r:id="rId6"/>
    <sheet name="Aug 2027" sheetId="7" r:id="rId7"/>
    <sheet name="Sep 2027" sheetId="8" r:id="rId8"/>
    <sheet name="Oct 2027" sheetId="9" r:id="rId9"/>
    <sheet name="Nov 2027" sheetId="10" r:id="rId10"/>
    <sheet name="Dec 2027" sheetId="11" r:id="rId11"/>
    <sheet name="Jan 2028" sheetId="12" r:id="rId12"/>
    <sheet name="Feb 2028" sheetId="13" r:id="rId13"/>
    <sheet name="Mar 2028" sheetId="14" r:id="rId14"/>
    <sheet name="Bank holidays" sheetId="15" r:id="rId15"/>
  </sheets>
  <definedNames>
    <definedName name="_xlnm.Print_Titles" localSheetId="2">'Apr 2027'!$1:$5</definedName>
    <definedName name="_xlnm.Print_Titles" localSheetId="6">'Aug 2027'!$1:$5</definedName>
    <definedName name="_xlnm.Print_Titles" localSheetId="10">'Dec 2027'!$1:$5</definedName>
    <definedName name="_xlnm.Print_Titles" localSheetId="12">'Feb 2028'!$1:$5</definedName>
    <definedName name="_xlnm.Print_Titles" localSheetId="11">'Jan 2028'!$1:$5</definedName>
    <definedName name="_xlnm.Print_Titles" localSheetId="5">'Jul 2027'!$1:$5</definedName>
    <definedName name="_xlnm.Print_Titles" localSheetId="4">'Jun 2027'!$1:$5</definedName>
    <definedName name="_xlnm.Print_Titles" localSheetId="13">'Mar 2028'!$1:$5</definedName>
    <definedName name="_xlnm.Print_Titles" localSheetId="3">'May 2027'!$1:$5</definedName>
    <definedName name="_xlnm.Print_Titles" localSheetId="9">'Nov 2027'!$1:$5</definedName>
    <definedName name="_xlnm.Print_Titles" localSheetId="8">'Oct 2027'!$1:$5</definedName>
    <definedName name="_xlnm.Print_Titles" localSheetId="7">'Sep 2027'!$1:$5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" i="15" l="1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D2" i="15"/>
  <c r="AF46" i="14"/>
  <c r="AE46" i="14"/>
  <c r="AD46" i="14"/>
  <c r="AC46" i="14"/>
  <c r="AB46" i="14"/>
  <c r="AA46" i="14"/>
  <c r="Z46" i="14"/>
  <c r="Y46" i="14"/>
  <c r="X46" i="14"/>
  <c r="W46" i="14"/>
  <c r="V46" i="14"/>
  <c r="U46" i="14"/>
  <c r="T46" i="14"/>
  <c r="S46" i="14"/>
  <c r="R46" i="14"/>
  <c r="Q46" i="14"/>
  <c r="P46" i="14"/>
  <c r="O46" i="14"/>
  <c r="N46" i="14"/>
  <c r="M46" i="14"/>
  <c r="L46" i="14"/>
  <c r="K46" i="14"/>
  <c r="J46" i="14"/>
  <c r="I46" i="14"/>
  <c r="H46" i="14"/>
  <c r="G46" i="14"/>
  <c r="F46" i="14"/>
  <c r="E46" i="14"/>
  <c r="D46" i="14"/>
  <c r="C46" i="14"/>
  <c r="B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F5" i="14"/>
  <c r="AE5" i="14"/>
  <c r="AD5" i="14"/>
  <c r="AC5" i="14"/>
  <c r="AB5" i="14"/>
  <c r="AA5" i="14"/>
  <c r="Z5" i="14"/>
  <c r="Y5" i="14"/>
  <c r="X5" i="14"/>
  <c r="W5" i="14"/>
  <c r="V5" i="14"/>
  <c r="U5" i="14"/>
  <c r="T5" i="14"/>
  <c r="S5" i="14"/>
  <c r="R5" i="14"/>
  <c r="Q5" i="14"/>
  <c r="P5" i="14"/>
  <c r="O5" i="14"/>
  <c r="N5" i="14"/>
  <c r="M5" i="14"/>
  <c r="L5" i="14"/>
  <c r="K5" i="14"/>
  <c r="J5" i="14"/>
  <c r="I5" i="14"/>
  <c r="H5" i="14"/>
  <c r="G5" i="14"/>
  <c r="F5" i="14"/>
  <c r="E5" i="14"/>
  <c r="D5" i="14"/>
  <c r="C5" i="14"/>
  <c r="B5" i="14"/>
  <c r="A2" i="14"/>
  <c r="AD46" i="13"/>
  <c r="AC46" i="13"/>
  <c r="AB46" i="13"/>
  <c r="AA46" i="13"/>
  <c r="Z46" i="13"/>
  <c r="Y46" i="13"/>
  <c r="X46" i="13"/>
  <c r="W46" i="13"/>
  <c r="V46" i="13"/>
  <c r="U46" i="13"/>
  <c r="T46" i="13"/>
  <c r="S46" i="13"/>
  <c r="R46" i="13"/>
  <c r="Q46" i="13"/>
  <c r="P46" i="13"/>
  <c r="O46" i="13"/>
  <c r="N46" i="13"/>
  <c r="M46" i="13"/>
  <c r="L46" i="13"/>
  <c r="K46" i="13"/>
  <c r="J46" i="13"/>
  <c r="I46" i="13"/>
  <c r="H46" i="13"/>
  <c r="G46" i="13"/>
  <c r="F46" i="13"/>
  <c r="E46" i="13"/>
  <c r="D46" i="13"/>
  <c r="C46" i="13"/>
  <c r="B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D5" i="13"/>
  <c r="AC5" i="13"/>
  <c r="AB5" i="13"/>
  <c r="AA5" i="13"/>
  <c r="Z5" i="13"/>
  <c r="Y5" i="13"/>
  <c r="X5" i="13"/>
  <c r="W5" i="13"/>
  <c r="V5" i="13"/>
  <c r="U5" i="13"/>
  <c r="T5" i="13"/>
  <c r="S5" i="13"/>
  <c r="R5" i="13"/>
  <c r="Q5" i="13"/>
  <c r="P5" i="13"/>
  <c r="O5" i="13"/>
  <c r="N5" i="13"/>
  <c r="M5" i="13"/>
  <c r="L5" i="13"/>
  <c r="K5" i="13"/>
  <c r="J5" i="13"/>
  <c r="I5" i="13"/>
  <c r="H5" i="13"/>
  <c r="G5" i="13"/>
  <c r="F5" i="13"/>
  <c r="E5" i="13"/>
  <c r="D5" i="13"/>
  <c r="C5" i="13"/>
  <c r="B5" i="13"/>
  <c r="A2" i="13"/>
  <c r="AF46" i="12"/>
  <c r="AE46" i="12"/>
  <c r="AD46" i="12"/>
  <c r="AC46" i="12"/>
  <c r="AB46" i="12"/>
  <c r="AA46" i="12"/>
  <c r="Z46" i="12"/>
  <c r="Y46" i="12"/>
  <c r="X46" i="12"/>
  <c r="W46" i="12"/>
  <c r="V46" i="12"/>
  <c r="U46" i="12"/>
  <c r="T46" i="12"/>
  <c r="S46" i="12"/>
  <c r="R46" i="12"/>
  <c r="Q46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B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F5" i="12"/>
  <c r="AE5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A2" i="12"/>
  <c r="AF46" i="11"/>
  <c r="AE46" i="11"/>
  <c r="AD46" i="11"/>
  <c r="AC46" i="11"/>
  <c r="AB46" i="11"/>
  <c r="AA46" i="11"/>
  <c r="Z46" i="11"/>
  <c r="Y46" i="11"/>
  <c r="X46" i="11"/>
  <c r="W46" i="11"/>
  <c r="V46" i="11"/>
  <c r="U46" i="11"/>
  <c r="T46" i="11"/>
  <c r="S46" i="11"/>
  <c r="R46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B46" i="11"/>
  <c r="A45" i="11"/>
  <c r="A44" i="11"/>
  <c r="A43" i="11"/>
  <c r="A42" i="11"/>
  <c r="A41" i="11"/>
  <c r="A40" i="11"/>
  <c r="A39" i="11"/>
  <c r="A38" i="1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F5" i="11"/>
  <c r="AE5" i="11"/>
  <c r="AD5" i="11"/>
  <c r="AC5" i="11"/>
  <c r="AB5" i="11"/>
  <c r="AA5" i="11"/>
  <c r="Z5" i="11"/>
  <c r="Y5" i="11"/>
  <c r="X5" i="11"/>
  <c r="W5" i="11"/>
  <c r="V5" i="11"/>
  <c r="U5" i="11"/>
  <c r="T5" i="11"/>
  <c r="S5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B5" i="11"/>
  <c r="A2" i="11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B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C5" i="10"/>
  <c r="B5" i="10"/>
  <c r="A2" i="10"/>
  <c r="AF46" i="9"/>
  <c r="AE46" i="9"/>
  <c r="AD46" i="9"/>
  <c r="AC46" i="9"/>
  <c r="AB46" i="9"/>
  <c r="AA46" i="9"/>
  <c r="Z46" i="9"/>
  <c r="Y46" i="9"/>
  <c r="X46" i="9"/>
  <c r="W46" i="9"/>
  <c r="V46" i="9"/>
  <c r="U46" i="9"/>
  <c r="T46" i="9"/>
  <c r="S46" i="9"/>
  <c r="R46" i="9"/>
  <c r="Q46" i="9"/>
  <c r="P46" i="9"/>
  <c r="O46" i="9"/>
  <c r="N46" i="9"/>
  <c r="M46" i="9"/>
  <c r="L46" i="9"/>
  <c r="K46" i="9"/>
  <c r="J46" i="9"/>
  <c r="I46" i="9"/>
  <c r="H46" i="9"/>
  <c r="G46" i="9"/>
  <c r="F46" i="9"/>
  <c r="E46" i="9"/>
  <c r="D46" i="9"/>
  <c r="C46" i="9"/>
  <c r="B46" i="9"/>
  <c r="A45" i="9"/>
  <c r="A44" i="9"/>
  <c r="A43" i="9"/>
  <c r="A42" i="9"/>
  <c r="A41" i="9"/>
  <c r="A40" i="9"/>
  <c r="AI40" i="9" s="1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F5" i="9"/>
  <c r="AE5" i="9"/>
  <c r="AD5" i="9"/>
  <c r="AC5" i="9"/>
  <c r="AB5" i="9"/>
  <c r="AA5" i="9"/>
  <c r="Z5" i="9"/>
  <c r="Y5" i="9"/>
  <c r="X5" i="9"/>
  <c r="W5" i="9"/>
  <c r="V5" i="9"/>
  <c r="U5" i="9"/>
  <c r="T5" i="9"/>
  <c r="S5" i="9"/>
  <c r="R5" i="9"/>
  <c r="Q5" i="9"/>
  <c r="P5" i="9"/>
  <c r="O5" i="9"/>
  <c r="N5" i="9"/>
  <c r="M5" i="9"/>
  <c r="L5" i="9"/>
  <c r="K5" i="9"/>
  <c r="J5" i="9"/>
  <c r="I5" i="9"/>
  <c r="H5" i="9"/>
  <c r="G5" i="9"/>
  <c r="F5" i="9"/>
  <c r="E5" i="9"/>
  <c r="D5" i="9"/>
  <c r="C5" i="9"/>
  <c r="B5" i="9"/>
  <c r="A2" i="9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A2" i="8"/>
  <c r="AF46" i="7"/>
  <c r="AE46" i="7"/>
  <c r="AD46" i="7"/>
  <c r="AC46" i="7"/>
  <c r="AB46" i="7"/>
  <c r="AA46" i="7"/>
  <c r="Z46" i="7"/>
  <c r="Y46" i="7"/>
  <c r="X46" i="7"/>
  <c r="W46" i="7"/>
  <c r="V46" i="7"/>
  <c r="U46" i="7"/>
  <c r="T46" i="7"/>
  <c r="S46" i="7"/>
  <c r="R46" i="7"/>
  <c r="Q46" i="7"/>
  <c r="P46" i="7"/>
  <c r="O46" i="7"/>
  <c r="N46" i="7"/>
  <c r="M46" i="7"/>
  <c r="L46" i="7"/>
  <c r="K46" i="7"/>
  <c r="J46" i="7"/>
  <c r="I46" i="7"/>
  <c r="H46" i="7"/>
  <c r="G46" i="7"/>
  <c r="F46" i="7"/>
  <c r="E46" i="7"/>
  <c r="D46" i="7"/>
  <c r="C46" i="7"/>
  <c r="B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F5" i="7"/>
  <c r="AE5" i="7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/>
  <c r="B5" i="7"/>
  <c r="A2" i="7"/>
  <c r="AF46" i="6"/>
  <c r="AE46" i="6"/>
  <c r="AD46" i="6"/>
  <c r="AC46" i="6"/>
  <c r="AB46" i="6"/>
  <c r="AA46" i="6"/>
  <c r="Z46" i="6"/>
  <c r="Y46" i="6"/>
  <c r="X46" i="6"/>
  <c r="W46" i="6"/>
  <c r="V46" i="6"/>
  <c r="U46" i="6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B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G22" i="6" s="1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F5" i="6"/>
  <c r="AE5" i="6"/>
  <c r="AD5" i="6"/>
  <c r="AC5" i="6"/>
  <c r="AB5" i="6"/>
  <c r="AA5" i="6"/>
  <c r="Z5" i="6"/>
  <c r="Y5" i="6"/>
  <c r="X5" i="6"/>
  <c r="W5" i="6"/>
  <c r="V5" i="6"/>
  <c r="U5" i="6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A2" i="6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B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E5" i="5"/>
  <c r="AD5" i="5"/>
  <c r="AC5" i="5"/>
  <c r="AB5" i="5"/>
  <c r="AA5" i="5"/>
  <c r="Z5" i="5"/>
  <c r="Y5" i="5"/>
  <c r="X5" i="5"/>
  <c r="W5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B5" i="5"/>
  <c r="A2" i="5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A45" i="4"/>
  <c r="A44" i="4"/>
  <c r="A43" i="4"/>
  <c r="A42" i="4"/>
  <c r="AH42" i="4" s="1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H22" i="4" s="1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A2" i="4"/>
  <c r="AE46" i="3"/>
  <c r="AD46" i="3"/>
  <c r="AC46" i="3"/>
  <c r="AB46" i="3"/>
  <c r="AA46" i="3"/>
  <c r="Z46" i="3"/>
  <c r="Y46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2" i="3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C5" i="2"/>
  <c r="B5" i="2"/>
  <c r="B11" i="1"/>
  <c r="B12" i="1" s="1"/>
  <c r="AG10" i="14" l="1"/>
  <c r="AI10" i="14"/>
  <c r="AH10" i="14"/>
  <c r="AG34" i="8"/>
  <c r="AI34" i="8"/>
  <c r="AH34" i="8"/>
  <c r="AI45" i="14"/>
  <c r="AH45" i="14"/>
  <c r="AG45" i="14"/>
  <c r="AI44" i="14"/>
  <c r="AH44" i="14"/>
  <c r="AG44" i="14"/>
  <c r="AI43" i="14"/>
  <c r="AH43" i="14"/>
  <c r="AG43" i="14"/>
  <c r="AI42" i="14"/>
  <c r="AH42" i="14"/>
  <c r="AG42" i="14"/>
  <c r="AI41" i="14"/>
  <c r="AH41" i="14"/>
  <c r="AG41" i="14"/>
  <c r="AI40" i="14"/>
  <c r="AH40" i="14"/>
  <c r="AG40" i="14"/>
  <c r="AI39" i="14"/>
  <c r="AH39" i="14"/>
  <c r="AG39" i="14"/>
  <c r="AI38" i="14"/>
  <c r="AH38" i="14"/>
  <c r="AG38" i="14"/>
  <c r="AI37" i="14"/>
  <c r="AH37" i="14"/>
  <c r="AG37" i="14"/>
  <c r="AI36" i="14"/>
  <c r="AH36" i="14"/>
  <c r="AG36" i="14"/>
  <c r="AI35" i="14"/>
  <c r="AH35" i="14"/>
  <c r="AG35" i="14"/>
  <c r="AI34" i="14"/>
  <c r="AH34" i="14"/>
  <c r="AG34" i="14"/>
  <c r="AI33" i="14"/>
  <c r="AH33" i="14"/>
  <c r="AG33" i="14"/>
  <c r="AI32" i="14"/>
  <c r="AH32" i="14"/>
  <c r="AG32" i="14"/>
  <c r="AI31" i="14"/>
  <c r="AH31" i="14"/>
  <c r="AG31" i="14"/>
  <c r="AI30" i="14"/>
  <c r="AH30" i="14"/>
  <c r="AG30" i="14"/>
  <c r="AI29" i="14"/>
  <c r="AH29" i="14"/>
  <c r="AG29" i="14"/>
  <c r="AI28" i="14"/>
  <c r="AH28" i="14"/>
  <c r="AG28" i="14"/>
  <c r="AI27" i="14"/>
  <c r="AH27" i="14"/>
  <c r="AG27" i="14"/>
  <c r="AI26" i="14"/>
  <c r="AH26" i="14"/>
  <c r="AG26" i="14"/>
  <c r="AI25" i="14"/>
  <c r="AH25" i="14"/>
  <c r="AG25" i="14"/>
  <c r="AI24" i="14"/>
  <c r="AH24" i="14"/>
  <c r="AG24" i="14"/>
  <c r="AI23" i="14"/>
  <c r="AH23" i="14"/>
  <c r="AG23" i="14"/>
  <c r="AI22" i="14"/>
  <c r="AH22" i="14"/>
  <c r="AG22" i="14"/>
  <c r="AI21" i="14"/>
  <c r="AH21" i="14"/>
  <c r="AG21" i="14"/>
  <c r="AI20" i="14"/>
  <c r="AH20" i="14"/>
  <c r="AG20" i="14"/>
  <c r="AI19" i="14"/>
  <c r="AH19" i="14"/>
  <c r="AG19" i="14"/>
  <c r="AI18" i="14"/>
  <c r="AH18" i="14"/>
  <c r="AG18" i="14"/>
  <c r="AI17" i="14"/>
  <c r="AH17" i="14"/>
  <c r="AG17" i="14"/>
  <c r="AI16" i="14"/>
  <c r="AH16" i="14"/>
  <c r="AG16" i="14"/>
  <c r="AG15" i="14"/>
  <c r="AH15" i="14"/>
  <c r="AI15" i="14"/>
  <c r="AI14" i="14"/>
  <c r="AH14" i="14"/>
  <c r="AG14" i="14"/>
  <c r="AI13" i="14"/>
  <c r="AH13" i="14"/>
  <c r="AG13" i="14"/>
  <c r="AI12" i="14"/>
  <c r="AH12" i="14"/>
  <c r="AG12" i="14"/>
  <c r="AI11" i="14"/>
  <c r="AH11" i="14"/>
  <c r="AG11" i="14"/>
  <c r="AI9" i="14"/>
  <c r="AG9" i="14"/>
  <c r="AH9" i="14"/>
  <c r="AG8" i="14"/>
  <c r="AH8" i="14"/>
  <c r="AI8" i="14"/>
  <c r="AG7" i="14"/>
  <c r="AH7" i="14"/>
  <c r="AI7" i="14"/>
  <c r="AH6" i="14"/>
  <c r="AG6" i="14"/>
  <c r="O5" i="2" s="1"/>
  <c r="AI6" i="14"/>
  <c r="AG45" i="13"/>
  <c r="AH45" i="13"/>
  <c r="AI45" i="13"/>
  <c r="AG44" i="13"/>
  <c r="AH44" i="13"/>
  <c r="AI44" i="13"/>
  <c r="AG43" i="13"/>
  <c r="AH43" i="13"/>
  <c r="AI43" i="13"/>
  <c r="AH42" i="13"/>
  <c r="AG42" i="13"/>
  <c r="AI42" i="13"/>
  <c r="AI41" i="13"/>
  <c r="AH41" i="13"/>
  <c r="AG41" i="13"/>
  <c r="AI40" i="13"/>
  <c r="AH40" i="13"/>
  <c r="AG40" i="13"/>
  <c r="AH39" i="13"/>
  <c r="AG39" i="13"/>
  <c r="AI39" i="13"/>
  <c r="AI38" i="13"/>
  <c r="AG38" i="13"/>
  <c r="AH38" i="13"/>
  <c r="AH37" i="13"/>
  <c r="AI37" i="13"/>
  <c r="AG37" i="13"/>
  <c r="AG36" i="13"/>
  <c r="AH36" i="13"/>
  <c r="AI36" i="13"/>
  <c r="AI35" i="13"/>
  <c r="AH35" i="13"/>
  <c r="AG35" i="13"/>
  <c r="AG34" i="13"/>
  <c r="AH34" i="13"/>
  <c r="AI34" i="13"/>
  <c r="AH33" i="13"/>
  <c r="AG33" i="13"/>
  <c r="AI33" i="13"/>
  <c r="AG32" i="13"/>
  <c r="AI32" i="13"/>
  <c r="AH32" i="13"/>
  <c r="AI31" i="13"/>
  <c r="AH31" i="13"/>
  <c r="AG31" i="13"/>
  <c r="AG30" i="13"/>
  <c r="AH30" i="13"/>
  <c r="AI30" i="13"/>
  <c r="AH29" i="13"/>
  <c r="AI29" i="13"/>
  <c r="AG29" i="13"/>
  <c r="AG28" i="13"/>
  <c r="AH28" i="13"/>
  <c r="AI28" i="13"/>
  <c r="AI27" i="13"/>
  <c r="AH27" i="13"/>
  <c r="AG27" i="13"/>
  <c r="AH26" i="13"/>
  <c r="AI26" i="13"/>
  <c r="AG26" i="13"/>
  <c r="AI25" i="13"/>
  <c r="AH25" i="13"/>
  <c r="AG25" i="13"/>
  <c r="AG24" i="13"/>
  <c r="AH24" i="13"/>
  <c r="AI24" i="13"/>
  <c r="AG23" i="13"/>
  <c r="AH23" i="13"/>
  <c r="AI23" i="13"/>
  <c r="AH22" i="13"/>
  <c r="AG22" i="13"/>
  <c r="AI22" i="13"/>
  <c r="AI21" i="13"/>
  <c r="AH21" i="13"/>
  <c r="AG21" i="13"/>
  <c r="AH20" i="13"/>
  <c r="AG20" i="13"/>
  <c r="AI20" i="13"/>
  <c r="AI19" i="13"/>
  <c r="AH19" i="13"/>
  <c r="AG19" i="13"/>
  <c r="AH18" i="13"/>
  <c r="AG18" i="13"/>
  <c r="AI18" i="13"/>
  <c r="AG17" i="13"/>
  <c r="AH17" i="13"/>
  <c r="AI17" i="13"/>
  <c r="AG16" i="13"/>
  <c r="AH16" i="13"/>
  <c r="AI16" i="13"/>
  <c r="AH15" i="13"/>
  <c r="AG15" i="13"/>
  <c r="AI15" i="13"/>
  <c r="AG14" i="13"/>
  <c r="AH14" i="13"/>
  <c r="AI14" i="13"/>
  <c r="AG13" i="13"/>
  <c r="AH13" i="13"/>
  <c r="AI13" i="13"/>
  <c r="AG12" i="13"/>
  <c r="AH12" i="13"/>
  <c r="AI12" i="13"/>
  <c r="AH11" i="13"/>
  <c r="AI11" i="13"/>
  <c r="AG11" i="13"/>
  <c r="AG10" i="13"/>
  <c r="AH10" i="13"/>
  <c r="AI10" i="13"/>
  <c r="AG9" i="13"/>
  <c r="AH9" i="13"/>
  <c r="AI9" i="13"/>
  <c r="AH8" i="13"/>
  <c r="AI8" i="13"/>
  <c r="AG8" i="13"/>
  <c r="AI7" i="13"/>
  <c r="AH7" i="13"/>
  <c r="AG7" i="13"/>
  <c r="AI6" i="13"/>
  <c r="AH6" i="13"/>
  <c r="AG6" i="13"/>
  <c r="N5" i="2" s="1"/>
  <c r="AH45" i="12"/>
  <c r="AG45" i="12"/>
  <c r="AI45" i="12"/>
  <c r="AG44" i="12"/>
  <c r="AH44" i="12"/>
  <c r="AI44" i="12"/>
  <c r="AG43" i="12"/>
  <c r="AH43" i="12"/>
  <c r="AI43" i="12"/>
  <c r="AG42" i="12"/>
  <c r="AH42" i="12"/>
  <c r="AI42" i="12"/>
  <c r="AG41" i="12"/>
  <c r="AI41" i="12"/>
  <c r="AH41" i="12"/>
  <c r="AI40" i="12"/>
  <c r="AH40" i="12"/>
  <c r="AG40" i="12"/>
  <c r="AI39" i="12"/>
  <c r="AH39" i="12"/>
  <c r="AG39" i="12"/>
  <c r="AG38" i="12"/>
  <c r="AI38" i="12"/>
  <c r="AH38" i="12"/>
  <c r="AI37" i="12"/>
  <c r="AH37" i="12"/>
  <c r="AG37" i="12"/>
  <c r="AI36" i="12"/>
  <c r="AH36" i="12"/>
  <c r="AG36" i="12"/>
  <c r="AH35" i="12"/>
  <c r="AI35" i="12"/>
  <c r="AG35" i="12"/>
  <c r="AI34" i="12"/>
  <c r="AH34" i="12"/>
  <c r="AG34" i="12"/>
  <c r="AI33" i="12"/>
  <c r="AH33" i="12"/>
  <c r="AG33" i="12"/>
  <c r="AH32" i="12"/>
  <c r="AG32" i="12"/>
  <c r="AI32" i="12"/>
  <c r="AG31" i="12"/>
  <c r="AH31" i="12"/>
  <c r="AI31" i="12"/>
  <c r="AG30" i="12"/>
  <c r="AH30" i="12"/>
  <c r="AI30" i="12"/>
  <c r="AH29" i="12"/>
  <c r="AG29" i="12"/>
  <c r="AI29" i="12"/>
  <c r="AG28" i="12"/>
  <c r="AH28" i="12"/>
  <c r="AI28" i="12"/>
  <c r="AI27" i="12"/>
  <c r="AG27" i="12"/>
  <c r="AH27" i="12"/>
  <c r="AH26" i="12"/>
  <c r="AG26" i="12"/>
  <c r="AI26" i="12"/>
  <c r="AH25" i="12"/>
  <c r="AG25" i="12"/>
  <c r="AI25" i="12"/>
  <c r="AG24" i="12"/>
  <c r="AH24" i="12"/>
  <c r="AI24" i="12"/>
  <c r="AG23" i="12"/>
  <c r="AI23" i="12"/>
  <c r="AH23" i="12"/>
  <c r="AI22" i="12"/>
  <c r="AG22" i="12"/>
  <c r="AH22" i="12"/>
  <c r="AI21" i="12"/>
  <c r="AH21" i="12"/>
  <c r="AG21" i="12"/>
  <c r="AG20" i="12"/>
  <c r="AI20" i="12"/>
  <c r="AH20" i="12"/>
  <c r="AI19" i="12"/>
  <c r="AG19" i="12"/>
  <c r="AH19" i="12"/>
  <c r="AH18" i="12"/>
  <c r="AG18" i="12"/>
  <c r="AI18" i="12"/>
  <c r="AH17" i="12"/>
  <c r="AG17" i="12"/>
  <c r="AI17" i="12"/>
  <c r="AH16" i="12"/>
  <c r="AI16" i="12"/>
  <c r="AG16" i="12"/>
  <c r="AG15" i="12"/>
  <c r="AI15" i="12"/>
  <c r="AH15" i="12"/>
  <c r="AH14" i="12"/>
  <c r="AI14" i="12"/>
  <c r="AG14" i="12"/>
  <c r="AH13" i="12"/>
  <c r="AG13" i="12"/>
  <c r="AI13" i="12"/>
  <c r="AI12" i="12"/>
  <c r="AH12" i="12"/>
  <c r="AG12" i="12"/>
  <c r="AG11" i="12"/>
  <c r="AH11" i="12"/>
  <c r="AI11" i="12"/>
  <c r="AH10" i="12"/>
  <c r="AG10" i="12"/>
  <c r="AI10" i="12"/>
  <c r="AH9" i="12"/>
  <c r="AG9" i="12"/>
  <c r="AI9" i="12"/>
  <c r="AI8" i="12"/>
  <c r="AH8" i="12"/>
  <c r="AG8" i="12"/>
  <c r="AG7" i="12"/>
  <c r="AI7" i="12"/>
  <c r="AH7" i="12"/>
  <c r="AH6" i="12"/>
  <c r="AI6" i="12"/>
  <c r="AG6" i="12"/>
  <c r="M5" i="2" s="1"/>
  <c r="AG45" i="11"/>
  <c r="AH45" i="11"/>
  <c r="AI45" i="11"/>
  <c r="AG44" i="11"/>
  <c r="AH44" i="11"/>
  <c r="AI44" i="11"/>
  <c r="AH43" i="11"/>
  <c r="AG43" i="11"/>
  <c r="AI43" i="11"/>
  <c r="AI42" i="11"/>
  <c r="AH42" i="11"/>
  <c r="AG42" i="11"/>
  <c r="AI41" i="11"/>
  <c r="AH41" i="11"/>
  <c r="AG41" i="11"/>
  <c r="AI40" i="11"/>
  <c r="AH40" i="11"/>
  <c r="AG40" i="11"/>
  <c r="AI39" i="11"/>
  <c r="AH39" i="11"/>
  <c r="AG39" i="11"/>
  <c r="AI38" i="11"/>
  <c r="AH38" i="11"/>
  <c r="AG38" i="11"/>
  <c r="AH37" i="11"/>
  <c r="AI37" i="11"/>
  <c r="AG37" i="11"/>
  <c r="AG36" i="11"/>
  <c r="AI36" i="11"/>
  <c r="AH36" i="11"/>
  <c r="AG35" i="11"/>
  <c r="AH35" i="11"/>
  <c r="AI35" i="11"/>
  <c r="AG34" i="11"/>
  <c r="AI34" i="11"/>
  <c r="AH34" i="11"/>
  <c r="AI33" i="11"/>
  <c r="AH33" i="11"/>
  <c r="AG33" i="11"/>
  <c r="AI32" i="11"/>
  <c r="AH32" i="11"/>
  <c r="AG32" i="11"/>
  <c r="AG31" i="11"/>
  <c r="AH31" i="11"/>
  <c r="AI31" i="11"/>
  <c r="AG30" i="11"/>
  <c r="AH30" i="11"/>
  <c r="AI30" i="11"/>
  <c r="AG29" i="11"/>
  <c r="AH29" i="11"/>
  <c r="AI29" i="11"/>
  <c r="AI28" i="11"/>
  <c r="AH28" i="11"/>
  <c r="AG28" i="11"/>
  <c r="AG27" i="11"/>
  <c r="AI27" i="11"/>
  <c r="AH27" i="11"/>
  <c r="AG26" i="11"/>
  <c r="AH26" i="11"/>
  <c r="AI26" i="11"/>
  <c r="AG25" i="11"/>
  <c r="AH25" i="11"/>
  <c r="AI25" i="11"/>
  <c r="AG24" i="11"/>
  <c r="AI24" i="11"/>
  <c r="AH24" i="11"/>
  <c r="AG23" i="11"/>
  <c r="AH23" i="11"/>
  <c r="AI23" i="11"/>
  <c r="AG22" i="11"/>
  <c r="AH22" i="11"/>
  <c r="AI22" i="11"/>
  <c r="AG21" i="11"/>
  <c r="AH21" i="11"/>
  <c r="AI21" i="11"/>
  <c r="AI20" i="11"/>
  <c r="AG20" i="11"/>
  <c r="AH20" i="11"/>
  <c r="AG19" i="11"/>
  <c r="AH19" i="11"/>
  <c r="AI19" i="11"/>
  <c r="AH18" i="11"/>
  <c r="AG18" i="11"/>
  <c r="AI18" i="11"/>
  <c r="AH17" i="11"/>
  <c r="AG17" i="11"/>
  <c r="AI17" i="11"/>
  <c r="AH16" i="11"/>
  <c r="AG16" i="11"/>
  <c r="AI16" i="11"/>
  <c r="AI15" i="11"/>
  <c r="AH15" i="11"/>
  <c r="AG15" i="11"/>
  <c r="AI14" i="11"/>
  <c r="AH14" i="11"/>
  <c r="AG14" i="11"/>
  <c r="AI13" i="11"/>
  <c r="AH13" i="11"/>
  <c r="AG13" i="11"/>
  <c r="AH12" i="11"/>
  <c r="AG12" i="11"/>
  <c r="AI12" i="11"/>
  <c r="AH11" i="11"/>
  <c r="AG11" i="11"/>
  <c r="AI11" i="11"/>
  <c r="AH10" i="11"/>
  <c r="AI10" i="11"/>
  <c r="AG10" i="11"/>
  <c r="AI9" i="11"/>
  <c r="AH9" i="11"/>
  <c r="AG9" i="11"/>
  <c r="AG8" i="11"/>
  <c r="AI8" i="11"/>
  <c r="AH8" i="11"/>
  <c r="AG7" i="11"/>
  <c r="AH7" i="11"/>
  <c r="AI7" i="11"/>
  <c r="AG6" i="11"/>
  <c r="L5" i="2" s="1"/>
  <c r="AI6" i="11"/>
  <c r="AH6" i="11"/>
  <c r="AG45" i="10"/>
  <c r="AH45" i="10"/>
  <c r="AI45" i="10"/>
  <c r="AH44" i="10"/>
  <c r="AI44" i="10"/>
  <c r="AG44" i="10"/>
  <c r="AG43" i="10"/>
  <c r="AH43" i="10"/>
  <c r="AI43" i="10"/>
  <c r="AH42" i="10"/>
  <c r="AG42" i="10"/>
  <c r="AI42" i="10"/>
  <c r="AI41" i="10"/>
  <c r="AG41" i="10"/>
  <c r="AH41" i="10"/>
  <c r="AG40" i="10"/>
  <c r="AH40" i="10"/>
  <c r="AI40" i="10"/>
  <c r="AH39" i="10"/>
  <c r="AI39" i="10"/>
  <c r="AG39" i="10"/>
  <c r="AG38" i="10"/>
  <c r="AH38" i="10"/>
  <c r="AI38" i="10"/>
  <c r="AG37" i="10"/>
  <c r="AI37" i="10"/>
  <c r="AH37" i="10"/>
  <c r="AG36" i="10"/>
  <c r="AH36" i="10"/>
  <c r="AI36" i="10"/>
  <c r="AH35" i="10"/>
  <c r="AG35" i="10"/>
  <c r="AI35" i="10"/>
  <c r="AH34" i="10"/>
  <c r="AI34" i="10"/>
  <c r="AG34" i="10"/>
  <c r="AH33" i="10"/>
  <c r="AG33" i="10"/>
  <c r="AI33" i="10"/>
  <c r="AI32" i="10"/>
  <c r="AG32" i="10"/>
  <c r="AH32" i="10"/>
  <c r="AG31" i="10"/>
  <c r="AH31" i="10"/>
  <c r="AI31" i="10"/>
  <c r="AI30" i="10"/>
  <c r="AH30" i="10"/>
  <c r="AG30" i="10"/>
  <c r="AG29" i="10"/>
  <c r="AI29" i="10"/>
  <c r="AH29" i="10"/>
  <c r="AH28" i="10"/>
  <c r="AG28" i="10"/>
  <c r="AI28" i="10"/>
  <c r="AH27" i="10"/>
  <c r="AG27" i="10"/>
  <c r="AI27" i="10"/>
  <c r="AI26" i="10"/>
  <c r="AH26" i="10"/>
  <c r="AG26" i="10"/>
  <c r="AI25" i="10"/>
  <c r="AG25" i="10"/>
  <c r="AH25" i="10"/>
  <c r="AH24" i="10"/>
  <c r="AG24" i="10"/>
  <c r="AI24" i="10"/>
  <c r="AH23" i="10"/>
  <c r="AI23" i="10"/>
  <c r="AG23" i="10"/>
  <c r="AH22" i="10"/>
  <c r="AI22" i="10"/>
  <c r="AG22" i="10"/>
  <c r="AH21" i="10"/>
  <c r="AG21" i="10"/>
  <c r="AI21" i="10"/>
  <c r="AG20" i="10"/>
  <c r="AH20" i="10"/>
  <c r="AI20" i="10"/>
  <c r="AG19" i="10"/>
  <c r="AI19" i="10"/>
  <c r="AH19" i="10"/>
  <c r="AG18" i="10"/>
  <c r="AH18" i="10"/>
  <c r="AI18" i="10"/>
  <c r="AI17" i="10"/>
  <c r="AG17" i="10"/>
  <c r="AH17" i="10"/>
  <c r="AG16" i="10"/>
  <c r="AI16" i="10"/>
  <c r="AH16" i="10"/>
  <c r="AG15" i="10"/>
  <c r="AH15" i="10"/>
  <c r="AI15" i="10"/>
  <c r="AG14" i="10"/>
  <c r="AH14" i="10"/>
  <c r="AI14" i="10"/>
  <c r="AG13" i="10"/>
  <c r="AH13" i="10"/>
  <c r="AI13" i="10"/>
  <c r="AI12" i="10"/>
  <c r="AH12" i="10"/>
  <c r="AG12" i="10"/>
  <c r="AI11" i="10"/>
  <c r="AH11" i="10"/>
  <c r="AG11" i="10"/>
  <c r="AH10" i="10"/>
  <c r="AG10" i="10"/>
  <c r="AI10" i="10"/>
  <c r="AI9" i="10"/>
  <c r="AH9" i="10"/>
  <c r="AG9" i="10"/>
  <c r="AI8" i="10"/>
  <c r="AG8" i="10"/>
  <c r="AH8" i="10"/>
  <c r="AG7" i="10"/>
  <c r="AH7" i="10"/>
  <c r="AI7" i="10"/>
  <c r="AH6" i="10"/>
  <c r="AG6" i="10"/>
  <c r="K5" i="2" s="1"/>
  <c r="AI6" i="10"/>
  <c r="AH45" i="9"/>
  <c r="AI45" i="9"/>
  <c r="AG45" i="9"/>
  <c r="AG44" i="9"/>
  <c r="AH44" i="9"/>
  <c r="AI44" i="9"/>
  <c r="AG43" i="9"/>
  <c r="AH43" i="9"/>
  <c r="AI43" i="9"/>
  <c r="AI42" i="9"/>
  <c r="AG42" i="9"/>
  <c r="AH42" i="9"/>
  <c r="AG41" i="9"/>
  <c r="AH41" i="9"/>
  <c r="AI41" i="9"/>
  <c r="AG40" i="9"/>
  <c r="AH40" i="9"/>
  <c r="AG39" i="9"/>
  <c r="AH39" i="9"/>
  <c r="AI39" i="9"/>
  <c r="AG38" i="9"/>
  <c r="AH38" i="9"/>
  <c r="AI38" i="9"/>
  <c r="AG37" i="9"/>
  <c r="AH37" i="9"/>
  <c r="AI37" i="9"/>
  <c r="AH36" i="9"/>
  <c r="AI36" i="9"/>
  <c r="AG36" i="9"/>
  <c r="AG35" i="9"/>
  <c r="AH35" i="9"/>
  <c r="AI35" i="9"/>
  <c r="AG34" i="9"/>
  <c r="AH34" i="9"/>
  <c r="AI34" i="9"/>
  <c r="AG33" i="9"/>
  <c r="AH33" i="9"/>
  <c r="AI33" i="9"/>
  <c r="AG32" i="9"/>
  <c r="AI32" i="9"/>
  <c r="AH32" i="9"/>
  <c r="AI31" i="9"/>
  <c r="AH31" i="9"/>
  <c r="AG31" i="9"/>
  <c r="AG30" i="9"/>
  <c r="AI30" i="9"/>
  <c r="AH30" i="9"/>
  <c r="AI29" i="9"/>
  <c r="AH29" i="9"/>
  <c r="AG29" i="9"/>
  <c r="AI28" i="9"/>
  <c r="AH28" i="9"/>
  <c r="AG28" i="9"/>
  <c r="AI27" i="9"/>
  <c r="AH27" i="9"/>
  <c r="AG27" i="9"/>
  <c r="AI26" i="9"/>
  <c r="AH26" i="9"/>
  <c r="AG26" i="9"/>
  <c r="AI25" i="9"/>
  <c r="AH25" i="9"/>
  <c r="AG25" i="9"/>
  <c r="AI24" i="9"/>
  <c r="AH24" i="9"/>
  <c r="AG24" i="9"/>
  <c r="AI23" i="9"/>
  <c r="AH23" i="9"/>
  <c r="AG23" i="9"/>
  <c r="AI22" i="9"/>
  <c r="AH22" i="9"/>
  <c r="AG22" i="9"/>
  <c r="AI21" i="9"/>
  <c r="AH21" i="9"/>
  <c r="AG21" i="9"/>
  <c r="AI20" i="9"/>
  <c r="AH20" i="9"/>
  <c r="AG20" i="9"/>
  <c r="AI19" i="9"/>
  <c r="AH19" i="9"/>
  <c r="AG19" i="9"/>
  <c r="AI18" i="9"/>
  <c r="AG18" i="9"/>
  <c r="AH18" i="9"/>
  <c r="AI17" i="9"/>
  <c r="AH17" i="9"/>
  <c r="AG17" i="9"/>
  <c r="AI16" i="9"/>
  <c r="AH16" i="9"/>
  <c r="AG16" i="9"/>
  <c r="AI15" i="9"/>
  <c r="AG15" i="9"/>
  <c r="AH15" i="9"/>
  <c r="AI14" i="9"/>
  <c r="AH14" i="9"/>
  <c r="AG14" i="9"/>
  <c r="AI13" i="9"/>
  <c r="AH13" i="9"/>
  <c r="AG13" i="9"/>
  <c r="AI12" i="9"/>
  <c r="AG12" i="9"/>
  <c r="AH12" i="9"/>
  <c r="AI11" i="9"/>
  <c r="AH11" i="9"/>
  <c r="AG11" i="9"/>
  <c r="AI10" i="9"/>
  <c r="AH10" i="9"/>
  <c r="AG10" i="9"/>
  <c r="AI9" i="9"/>
  <c r="AH9" i="9"/>
  <c r="AG9" i="9"/>
  <c r="AI8" i="9"/>
  <c r="AH8" i="9"/>
  <c r="AG8" i="9"/>
  <c r="AI7" i="9"/>
  <c r="AH7" i="9"/>
  <c r="AG7" i="9"/>
  <c r="AG6" i="9"/>
  <c r="J5" i="2" s="1"/>
  <c r="AI6" i="9"/>
  <c r="AH6" i="9"/>
  <c r="AG45" i="8"/>
  <c r="AI45" i="8"/>
  <c r="AH45" i="8"/>
  <c r="AI44" i="8"/>
  <c r="AH44" i="8"/>
  <c r="AG44" i="8"/>
  <c r="AI43" i="8"/>
  <c r="AH43" i="8"/>
  <c r="AG43" i="8"/>
  <c r="AI42" i="8"/>
  <c r="AH42" i="8"/>
  <c r="AG42" i="8"/>
  <c r="AI41" i="8"/>
  <c r="AH41" i="8"/>
  <c r="AG41" i="8"/>
  <c r="AI40" i="8"/>
  <c r="AH40" i="8"/>
  <c r="AG40" i="8"/>
  <c r="AI39" i="8"/>
  <c r="AG39" i="8"/>
  <c r="AH39" i="8"/>
  <c r="AI38" i="8"/>
  <c r="AH38" i="8"/>
  <c r="AG38" i="8"/>
  <c r="AI37" i="8"/>
  <c r="AH37" i="8"/>
  <c r="AG37" i="8"/>
  <c r="AI36" i="8"/>
  <c r="AH36" i="8"/>
  <c r="AG36" i="8"/>
  <c r="AI35" i="8"/>
  <c r="AH35" i="8"/>
  <c r="AG35" i="8"/>
  <c r="AI33" i="8"/>
  <c r="AG33" i="8"/>
  <c r="AH33" i="8"/>
  <c r="AG32" i="8"/>
  <c r="AH32" i="8"/>
  <c r="AI32" i="8"/>
  <c r="AG31" i="8"/>
  <c r="AH31" i="8"/>
  <c r="AI31" i="8"/>
  <c r="AG30" i="8"/>
  <c r="AH30" i="8"/>
  <c r="AI30" i="8"/>
  <c r="AG29" i="8"/>
  <c r="AI29" i="8"/>
  <c r="AH29" i="8"/>
  <c r="AI28" i="8"/>
  <c r="AG28" i="8"/>
  <c r="AH28" i="8"/>
  <c r="AG27" i="8"/>
  <c r="AH27" i="8"/>
  <c r="AI27" i="8"/>
  <c r="AH26" i="8"/>
  <c r="AI26" i="8"/>
  <c r="AG26" i="8"/>
  <c r="AH25" i="8"/>
  <c r="AG25" i="8"/>
  <c r="AI25" i="8"/>
  <c r="AI24" i="8"/>
  <c r="AH24" i="8"/>
  <c r="AG24" i="8"/>
  <c r="AI23" i="8"/>
  <c r="AH23" i="8"/>
  <c r="AG23" i="8"/>
  <c r="AI22" i="8"/>
  <c r="AH22" i="8"/>
  <c r="AG22" i="8"/>
  <c r="AI21" i="8"/>
  <c r="AH21" i="8"/>
  <c r="AG21" i="8"/>
  <c r="AI20" i="8"/>
  <c r="AH20" i="8"/>
  <c r="AG20" i="8"/>
  <c r="AH19" i="8"/>
  <c r="AG19" i="8"/>
  <c r="AI19" i="8"/>
  <c r="AI18" i="8"/>
  <c r="AH18" i="8"/>
  <c r="AG18" i="8"/>
  <c r="AI17" i="8"/>
  <c r="AH17" i="8"/>
  <c r="AG17" i="8"/>
  <c r="AI16" i="8"/>
  <c r="AH16" i="8"/>
  <c r="AG16" i="8"/>
  <c r="AI15" i="8"/>
  <c r="AH15" i="8"/>
  <c r="AG15" i="8"/>
  <c r="AI14" i="8"/>
  <c r="AH14" i="8"/>
  <c r="AG14" i="8"/>
  <c r="AH13" i="8"/>
  <c r="AG13" i="8"/>
  <c r="AI13" i="8"/>
  <c r="AH12" i="8"/>
  <c r="AG12" i="8"/>
  <c r="AI12" i="8"/>
  <c r="AI11" i="8"/>
  <c r="AH11" i="8"/>
  <c r="AG11" i="8"/>
  <c r="AH10" i="8"/>
  <c r="AG10" i="8"/>
  <c r="AI10" i="8"/>
  <c r="AI9" i="8"/>
  <c r="AH9" i="8"/>
  <c r="AG9" i="8"/>
  <c r="AI8" i="8"/>
  <c r="AH8" i="8"/>
  <c r="AG8" i="8"/>
  <c r="AI7" i="8"/>
  <c r="AH7" i="8"/>
  <c r="AG7" i="8"/>
  <c r="AI6" i="8"/>
  <c r="AG6" i="8"/>
  <c r="I5" i="2" s="1"/>
  <c r="AH6" i="8"/>
  <c r="AG45" i="7"/>
  <c r="AH45" i="7"/>
  <c r="AI45" i="7"/>
  <c r="AG44" i="7"/>
  <c r="AH44" i="7"/>
  <c r="AI44" i="7"/>
  <c r="AI43" i="7"/>
  <c r="AH43" i="7"/>
  <c r="AG43" i="7"/>
  <c r="AI42" i="7"/>
  <c r="AH42" i="7"/>
  <c r="AG42" i="7"/>
  <c r="AI41" i="7"/>
  <c r="AH41" i="7"/>
  <c r="AG41" i="7"/>
  <c r="AG40" i="7"/>
  <c r="AI40" i="7"/>
  <c r="AH40" i="7"/>
  <c r="AG39" i="7"/>
  <c r="AH39" i="7"/>
  <c r="AI39" i="7"/>
  <c r="AG38" i="7"/>
  <c r="AH38" i="7"/>
  <c r="AI38" i="7"/>
  <c r="AH37" i="7"/>
  <c r="AI37" i="7"/>
  <c r="AG37" i="7"/>
  <c r="AI36" i="7"/>
  <c r="AG36" i="7"/>
  <c r="AH36" i="7"/>
  <c r="AG35" i="7"/>
  <c r="AH35" i="7"/>
  <c r="AI35" i="7"/>
  <c r="AG34" i="7"/>
  <c r="AH34" i="7"/>
  <c r="AI34" i="7"/>
  <c r="AG33" i="7"/>
  <c r="AI33" i="7"/>
  <c r="AH33" i="7"/>
  <c r="AH32" i="7"/>
  <c r="AI32" i="7"/>
  <c r="AG32" i="7"/>
  <c r="AG31" i="7"/>
  <c r="AH31" i="7"/>
  <c r="AI31" i="7"/>
  <c r="AG30" i="7"/>
  <c r="AH30" i="7"/>
  <c r="AI30" i="7"/>
  <c r="AH29" i="7"/>
  <c r="AG29" i="7"/>
  <c r="AI29" i="7"/>
  <c r="AI28" i="7"/>
  <c r="AG28" i="7"/>
  <c r="AH28" i="7"/>
  <c r="AI27" i="7"/>
  <c r="AH27" i="7"/>
  <c r="AG27" i="7"/>
  <c r="AI26" i="7"/>
  <c r="AG26" i="7"/>
  <c r="AH26" i="7"/>
  <c r="AI25" i="7"/>
  <c r="AH25" i="7"/>
  <c r="AG25" i="7"/>
  <c r="AH24" i="7"/>
  <c r="AG24" i="7"/>
  <c r="AI24" i="7"/>
  <c r="AG23" i="7"/>
  <c r="AH23" i="7"/>
  <c r="AI23" i="7"/>
  <c r="AG22" i="7"/>
  <c r="AI22" i="7"/>
  <c r="AH22" i="7"/>
  <c r="AH21" i="7"/>
  <c r="AI21" i="7"/>
  <c r="AG21" i="7"/>
  <c r="AI20" i="7"/>
  <c r="AG20" i="7"/>
  <c r="AH20" i="7"/>
  <c r="AG19" i="7"/>
  <c r="AH19" i="7"/>
  <c r="AI19" i="7"/>
  <c r="AG18" i="7"/>
  <c r="AH18" i="7"/>
  <c r="AI18" i="7"/>
  <c r="AH17" i="7"/>
  <c r="AG17" i="7"/>
  <c r="AI17" i="7"/>
  <c r="AI16" i="7"/>
  <c r="AH16" i="7"/>
  <c r="AG16" i="7"/>
  <c r="AG15" i="7"/>
  <c r="AH15" i="7"/>
  <c r="AI15" i="7"/>
  <c r="AG14" i="7"/>
  <c r="AH14" i="7"/>
  <c r="AI14" i="7"/>
  <c r="AI13" i="7"/>
  <c r="AH13" i="7"/>
  <c r="AG13" i="7"/>
  <c r="AI12" i="7"/>
  <c r="AH12" i="7"/>
  <c r="AG12" i="7"/>
  <c r="AI11" i="7"/>
  <c r="AH11" i="7"/>
  <c r="AG11" i="7"/>
  <c r="AH10" i="7"/>
  <c r="AG10" i="7"/>
  <c r="AI10" i="7"/>
  <c r="AI9" i="7"/>
  <c r="AH9" i="7"/>
  <c r="AG9" i="7"/>
  <c r="AI8" i="7"/>
  <c r="AH8" i="7"/>
  <c r="AG8" i="7"/>
  <c r="AI7" i="7"/>
  <c r="AH7" i="7"/>
  <c r="AG7" i="7"/>
  <c r="AI6" i="7"/>
  <c r="AH6" i="7"/>
  <c r="AG6" i="7"/>
  <c r="H5" i="2" s="1"/>
  <c r="AI45" i="6"/>
  <c r="AG45" i="6"/>
  <c r="AH45" i="6"/>
  <c r="AG44" i="6"/>
  <c r="AH44" i="6"/>
  <c r="AI44" i="6"/>
  <c r="AH43" i="6"/>
  <c r="AG43" i="6"/>
  <c r="AI43" i="6"/>
  <c r="AI42" i="6"/>
  <c r="AH42" i="6"/>
  <c r="AG42" i="6"/>
  <c r="AG41" i="6"/>
  <c r="AH41" i="6"/>
  <c r="AI41" i="6"/>
  <c r="AG40" i="6"/>
  <c r="AH40" i="6"/>
  <c r="AI40" i="6"/>
  <c r="AI39" i="6"/>
  <c r="AH39" i="6"/>
  <c r="AG39" i="6"/>
  <c r="AG38" i="6"/>
  <c r="AH38" i="6"/>
  <c r="AI38" i="6"/>
  <c r="AI37" i="6"/>
  <c r="AH37" i="6"/>
  <c r="AG37" i="6"/>
  <c r="AG36" i="6"/>
  <c r="AI36" i="6"/>
  <c r="AH36" i="6"/>
  <c r="AG35" i="6"/>
  <c r="AH35" i="6"/>
  <c r="AI35" i="6"/>
  <c r="AG34" i="6"/>
  <c r="AH34" i="6"/>
  <c r="AI34" i="6"/>
  <c r="AI33" i="6"/>
  <c r="AH33" i="6"/>
  <c r="AG33" i="6"/>
  <c r="AI32" i="6"/>
  <c r="AG32" i="6"/>
  <c r="AH32" i="6"/>
  <c r="AI31" i="6"/>
  <c r="AH31" i="6"/>
  <c r="AG31" i="6"/>
  <c r="AI30" i="6"/>
  <c r="AH30" i="6"/>
  <c r="AG30" i="6"/>
  <c r="AH29" i="6"/>
  <c r="AG29" i="6"/>
  <c r="AI29" i="6"/>
  <c r="AG28" i="6"/>
  <c r="AI28" i="6"/>
  <c r="AH28" i="6"/>
  <c r="AI27" i="6"/>
  <c r="AH27" i="6"/>
  <c r="AG27" i="6"/>
  <c r="AH26" i="6"/>
  <c r="AI26" i="6"/>
  <c r="AG26" i="6"/>
  <c r="AI25" i="6"/>
  <c r="AH25" i="6"/>
  <c r="AG25" i="6"/>
  <c r="AG24" i="6"/>
  <c r="AH24" i="6"/>
  <c r="AI24" i="6"/>
  <c r="AG23" i="6"/>
  <c r="AH23" i="6"/>
  <c r="AI23" i="6"/>
  <c r="AI22" i="6"/>
  <c r="AH22" i="6"/>
  <c r="AG21" i="6"/>
  <c r="AI21" i="6"/>
  <c r="AH21" i="6"/>
  <c r="AG20" i="6"/>
  <c r="AH20" i="6"/>
  <c r="AI20" i="6"/>
  <c r="AH19" i="6"/>
  <c r="AI19" i="6"/>
  <c r="AG19" i="6"/>
  <c r="AI18" i="6"/>
  <c r="AH18" i="6"/>
  <c r="AG18" i="6"/>
  <c r="AI17" i="6"/>
  <c r="AH17" i="6"/>
  <c r="AG17" i="6"/>
  <c r="AI16" i="6"/>
  <c r="AH16" i="6"/>
  <c r="AG16" i="6"/>
  <c r="AI15" i="6"/>
  <c r="AH15" i="6"/>
  <c r="AG15" i="6"/>
  <c r="AI14" i="6"/>
  <c r="AH14" i="6"/>
  <c r="AG14" i="6"/>
  <c r="AG13" i="6"/>
  <c r="AI13" i="6"/>
  <c r="AH13" i="6"/>
  <c r="AG12" i="6"/>
  <c r="AI12" i="6"/>
  <c r="AH12" i="6"/>
  <c r="AG11" i="6"/>
  <c r="AH11" i="6"/>
  <c r="AI11" i="6"/>
  <c r="AI10" i="6"/>
  <c r="AH10" i="6"/>
  <c r="AG10" i="6"/>
  <c r="AI9" i="6"/>
  <c r="AH9" i="6"/>
  <c r="AG9" i="6"/>
  <c r="AI8" i="6"/>
  <c r="AH8" i="6"/>
  <c r="AG8" i="6"/>
  <c r="AG7" i="6"/>
  <c r="AI7" i="6"/>
  <c r="AH7" i="6"/>
  <c r="AH6" i="6"/>
  <c r="AI6" i="6"/>
  <c r="AG6" i="6"/>
  <c r="G5" i="2" s="1"/>
  <c r="AI45" i="5"/>
  <c r="AH45" i="5"/>
  <c r="AG45" i="5"/>
  <c r="AI44" i="5"/>
  <c r="AH44" i="5"/>
  <c r="AG44" i="5"/>
  <c r="AI43" i="5"/>
  <c r="AH43" i="5"/>
  <c r="AG43" i="5"/>
  <c r="AI42" i="5"/>
  <c r="AH42" i="5"/>
  <c r="AG42" i="5"/>
  <c r="AG41" i="5"/>
  <c r="AI41" i="5"/>
  <c r="AH41" i="5"/>
  <c r="AG40" i="5"/>
  <c r="AI40" i="5"/>
  <c r="AH40" i="5"/>
  <c r="AG39" i="5"/>
  <c r="AI39" i="5"/>
  <c r="AH39" i="5"/>
  <c r="AG38" i="5"/>
  <c r="AH38" i="5"/>
  <c r="AI38" i="5"/>
  <c r="AG37" i="5"/>
  <c r="AH37" i="5"/>
  <c r="AI37" i="5"/>
  <c r="AH36" i="5"/>
  <c r="AG36" i="5"/>
  <c r="AI36" i="5"/>
  <c r="AG35" i="5"/>
  <c r="AH35" i="5"/>
  <c r="AI35" i="5"/>
  <c r="AH34" i="5"/>
  <c r="AI34" i="5"/>
  <c r="AG34" i="5"/>
  <c r="AH33" i="5"/>
  <c r="AI33" i="5"/>
  <c r="AG33" i="5"/>
  <c r="AI32" i="5"/>
  <c r="AH32" i="5"/>
  <c r="AG32" i="5"/>
  <c r="AI31" i="5"/>
  <c r="AH31" i="5"/>
  <c r="AG31" i="5"/>
  <c r="AI30" i="5"/>
  <c r="AH30" i="5"/>
  <c r="AG30" i="5"/>
  <c r="AI29" i="5"/>
  <c r="AH29" i="5"/>
  <c r="AG29" i="5"/>
  <c r="AG28" i="5"/>
  <c r="AI28" i="5"/>
  <c r="AH28" i="5"/>
  <c r="AG27" i="5"/>
  <c r="AH27" i="5"/>
  <c r="AI27" i="5"/>
  <c r="AG26" i="5"/>
  <c r="AH26" i="5"/>
  <c r="AI26" i="5"/>
  <c r="AG25" i="5"/>
  <c r="AI25" i="5"/>
  <c r="AH25" i="5"/>
  <c r="AI24" i="5"/>
  <c r="AH24" i="5"/>
  <c r="AG24" i="5"/>
  <c r="AI23" i="5"/>
  <c r="AH23" i="5"/>
  <c r="AG23" i="5"/>
  <c r="AG22" i="5"/>
  <c r="AI22" i="5"/>
  <c r="AH22" i="5"/>
  <c r="AG21" i="5"/>
  <c r="AH21" i="5"/>
  <c r="AI21" i="5"/>
  <c r="AG20" i="5"/>
  <c r="AH20" i="5"/>
  <c r="AI20" i="5"/>
  <c r="AH19" i="5"/>
  <c r="AI19" i="5"/>
  <c r="AG19" i="5"/>
  <c r="AI18" i="5"/>
  <c r="AH18" i="5"/>
  <c r="AG18" i="5"/>
  <c r="AI17" i="5"/>
  <c r="AH17" i="5"/>
  <c r="AG17" i="5"/>
  <c r="AI16" i="5"/>
  <c r="AG16" i="5"/>
  <c r="AH16" i="5"/>
  <c r="AG15" i="5"/>
  <c r="AH15" i="5"/>
  <c r="AI15" i="5"/>
  <c r="AI14" i="5"/>
  <c r="AH14" i="5"/>
  <c r="AG14" i="5"/>
  <c r="AG13" i="5"/>
  <c r="AH13" i="5"/>
  <c r="AI13" i="5"/>
  <c r="AG12" i="5"/>
  <c r="AH12" i="5"/>
  <c r="AI12" i="5"/>
  <c r="AI11" i="5"/>
  <c r="AH11" i="5"/>
  <c r="AG11" i="5"/>
  <c r="AG10" i="5"/>
  <c r="AI10" i="5"/>
  <c r="AH10" i="5"/>
  <c r="AG9" i="5"/>
  <c r="AH9" i="5"/>
  <c r="AI9" i="5"/>
  <c r="AG8" i="5"/>
  <c r="AH8" i="5"/>
  <c r="AI8" i="5"/>
  <c r="AG7" i="5"/>
  <c r="AH7" i="5"/>
  <c r="AI7" i="5"/>
  <c r="AG6" i="5"/>
  <c r="F5" i="2" s="1"/>
  <c r="AH6" i="5"/>
  <c r="AI6" i="5"/>
  <c r="AH45" i="4"/>
  <c r="AI45" i="4"/>
  <c r="AG45" i="4"/>
  <c r="AH44" i="4"/>
  <c r="AG44" i="4"/>
  <c r="AI44" i="4"/>
  <c r="AG43" i="4"/>
  <c r="AI43" i="4"/>
  <c r="AH43" i="4"/>
  <c r="AG42" i="4"/>
  <c r="AI42" i="4"/>
  <c r="AG41" i="4"/>
  <c r="AH41" i="4"/>
  <c r="AI41" i="4"/>
  <c r="AH40" i="4"/>
  <c r="AG40" i="4"/>
  <c r="AI40" i="4"/>
  <c r="AH39" i="4"/>
  <c r="AG39" i="4"/>
  <c r="AI39" i="4"/>
  <c r="AH38" i="4"/>
  <c r="AG38" i="4"/>
  <c r="AI38" i="4"/>
  <c r="AG37" i="4"/>
  <c r="AH37" i="4"/>
  <c r="AI37" i="4"/>
  <c r="AI36" i="4"/>
  <c r="AG36" i="4"/>
  <c r="AH36" i="4"/>
  <c r="AG35" i="4"/>
  <c r="AI35" i="4"/>
  <c r="AH35" i="4"/>
  <c r="AH34" i="4"/>
  <c r="AG34" i="4"/>
  <c r="AI34" i="4"/>
  <c r="AI33" i="4"/>
  <c r="AG33" i="4"/>
  <c r="AH33" i="4"/>
  <c r="AH32" i="4"/>
  <c r="AI32" i="4"/>
  <c r="AG32" i="4"/>
  <c r="AH31" i="4"/>
  <c r="AG31" i="4"/>
  <c r="AI31" i="4"/>
  <c r="AG30" i="4"/>
  <c r="AI30" i="4"/>
  <c r="AH30" i="4"/>
  <c r="AH29" i="4"/>
  <c r="AI29" i="4"/>
  <c r="AG29" i="4"/>
  <c r="AG28" i="4"/>
  <c r="AH28" i="4"/>
  <c r="AI28" i="4"/>
  <c r="AG27" i="4"/>
  <c r="AH27" i="4"/>
  <c r="AI27" i="4"/>
  <c r="AG26" i="4"/>
  <c r="AH26" i="4"/>
  <c r="AI26" i="4"/>
  <c r="AG25" i="4"/>
  <c r="AI25" i="4"/>
  <c r="AH25" i="4"/>
  <c r="AI24" i="4"/>
  <c r="AH24" i="4"/>
  <c r="AG24" i="4"/>
  <c r="AG23" i="4"/>
  <c r="AH23" i="4"/>
  <c r="AI23" i="4"/>
  <c r="AI22" i="4"/>
  <c r="AG22" i="4"/>
  <c r="AI21" i="4"/>
  <c r="AH21" i="4"/>
  <c r="AG21" i="4"/>
  <c r="AG20" i="4"/>
  <c r="AI20" i="4"/>
  <c r="AH20" i="4"/>
  <c r="AI19" i="4"/>
  <c r="AH19" i="4"/>
  <c r="AG19" i="4"/>
  <c r="AG18" i="4"/>
  <c r="AH18" i="4"/>
  <c r="AI18" i="4"/>
  <c r="AH17" i="4"/>
  <c r="AG17" i="4"/>
  <c r="AI17" i="4"/>
  <c r="AG16" i="4"/>
  <c r="AI16" i="4"/>
  <c r="AH16" i="4"/>
  <c r="AH15" i="4"/>
  <c r="AI15" i="4"/>
  <c r="AG15" i="4"/>
  <c r="AG14" i="4"/>
  <c r="AI14" i="4"/>
  <c r="AH14" i="4"/>
  <c r="AI13" i="4"/>
  <c r="AH13" i="4"/>
  <c r="AG13" i="4"/>
  <c r="AI12" i="4"/>
  <c r="AG12" i="4"/>
  <c r="AH12" i="4"/>
  <c r="AI11" i="4"/>
  <c r="AH11" i="4"/>
  <c r="AG11" i="4"/>
  <c r="AG10" i="4"/>
  <c r="AH10" i="4"/>
  <c r="AI10" i="4"/>
  <c r="AH9" i="4"/>
  <c r="AI9" i="4"/>
  <c r="AG9" i="4"/>
  <c r="AH8" i="4"/>
  <c r="AI8" i="4"/>
  <c r="AG8" i="4"/>
  <c r="AH7" i="4"/>
  <c r="AG7" i="4"/>
  <c r="AI7" i="4"/>
  <c r="AG6" i="4"/>
  <c r="E5" i="2" s="1"/>
  <c r="AH6" i="4"/>
  <c r="AI6" i="4"/>
  <c r="AG45" i="3"/>
  <c r="AH45" i="3"/>
  <c r="AI45" i="3"/>
  <c r="AI44" i="3"/>
  <c r="AG44" i="3"/>
  <c r="AH44" i="3"/>
  <c r="AH43" i="3"/>
  <c r="AG43" i="3"/>
  <c r="AI43" i="3"/>
  <c r="AI42" i="3"/>
  <c r="AH42" i="3"/>
  <c r="AG42" i="3"/>
  <c r="AG41" i="3"/>
  <c r="AH41" i="3"/>
  <c r="AI41" i="3"/>
  <c r="AG40" i="3"/>
  <c r="AH40" i="3"/>
  <c r="AI40" i="3"/>
  <c r="AI39" i="3"/>
  <c r="AH39" i="3"/>
  <c r="AG39" i="3"/>
  <c r="AG38" i="3"/>
  <c r="AI38" i="3"/>
  <c r="AH38" i="3"/>
  <c r="AG37" i="3"/>
  <c r="AH37" i="3"/>
  <c r="AI37" i="3"/>
  <c r="AG36" i="3"/>
  <c r="AI36" i="3"/>
  <c r="AH36" i="3"/>
  <c r="AI35" i="3"/>
  <c r="AG35" i="3"/>
  <c r="AH35" i="3"/>
  <c r="AI34" i="3"/>
  <c r="AG34" i="3"/>
  <c r="AH34" i="3"/>
  <c r="AI33" i="3"/>
  <c r="AG33" i="3"/>
  <c r="AH33" i="3"/>
  <c r="AH32" i="3"/>
  <c r="AG32" i="3"/>
  <c r="AI32" i="3"/>
  <c r="AI31" i="3"/>
  <c r="AG31" i="3"/>
  <c r="AH31" i="3"/>
  <c r="AI30" i="3"/>
  <c r="AH30" i="3"/>
  <c r="AG30" i="3"/>
  <c r="AI29" i="3"/>
  <c r="AH29" i="3"/>
  <c r="AG29" i="3"/>
  <c r="AG28" i="3"/>
  <c r="AI28" i="3"/>
  <c r="AH28" i="3"/>
  <c r="AH27" i="3"/>
  <c r="AI27" i="3"/>
  <c r="AG27" i="3"/>
  <c r="AH26" i="3"/>
  <c r="AI26" i="3"/>
  <c r="AG26" i="3"/>
  <c r="AH25" i="3"/>
  <c r="AG25" i="3"/>
  <c r="AI25" i="3"/>
  <c r="AG24" i="3"/>
  <c r="AI24" i="3"/>
  <c r="AH24" i="3"/>
  <c r="AG23" i="3"/>
  <c r="AH23" i="3"/>
  <c r="AI23" i="3"/>
  <c r="AG22" i="3"/>
  <c r="AH22" i="3"/>
  <c r="AI22" i="3"/>
  <c r="AG21" i="3"/>
  <c r="AH21" i="3"/>
  <c r="AI21" i="3"/>
  <c r="AI20" i="3"/>
  <c r="AH20" i="3"/>
  <c r="AG20" i="3"/>
  <c r="AH19" i="3"/>
  <c r="AI19" i="3"/>
  <c r="AG19" i="3"/>
  <c r="AG18" i="3"/>
  <c r="AH18" i="3"/>
  <c r="AI18" i="3"/>
  <c r="AG17" i="3"/>
  <c r="AH17" i="3"/>
  <c r="AI17" i="3"/>
  <c r="AH16" i="3"/>
  <c r="AI16" i="3"/>
  <c r="AG16" i="3"/>
  <c r="AH15" i="3"/>
  <c r="AG15" i="3"/>
  <c r="AI15" i="3"/>
  <c r="AI14" i="3"/>
  <c r="AG14" i="3"/>
  <c r="AH14" i="3"/>
  <c r="AI13" i="3"/>
  <c r="AG13" i="3"/>
  <c r="AH13" i="3"/>
  <c r="AH12" i="3"/>
  <c r="AG12" i="3"/>
  <c r="AI12" i="3"/>
  <c r="AI11" i="3"/>
  <c r="AH11" i="3"/>
  <c r="AG11" i="3"/>
  <c r="AI10" i="3"/>
  <c r="AH10" i="3"/>
  <c r="AG10" i="3"/>
  <c r="AI9" i="3"/>
  <c r="AH9" i="3"/>
  <c r="AG9" i="3"/>
  <c r="AI8" i="3"/>
  <c r="AG8" i="3"/>
  <c r="AH8" i="3"/>
  <c r="AH7" i="3"/>
  <c r="AG7" i="3"/>
  <c r="AI7" i="3"/>
  <c r="AI6" i="3"/>
  <c r="AH6" i="3"/>
  <c r="AG6" i="3"/>
  <c r="D5" i="2" s="1"/>
  <c r="S5" i="2" l="1"/>
  <c r="R5" i="2"/>
  <c r="P5" i="2"/>
  <c r="Q5" i="2" s="1"/>
</calcChain>
</file>

<file path=xl/sharedStrings.xml><?xml version="1.0" encoding="utf-8"?>
<sst xmlns="http://schemas.openxmlformats.org/spreadsheetml/2006/main" count="667" uniqueCount="110">
  <si>
    <t>Staff holiday planner 2027/28</t>
  </si>
  <si>
    <t>Leave year 1 April 2027 to 31 March 2028</t>
  </si>
  <si>
    <t>Your settings</t>
  </si>
  <si>
    <t>Bank holidays for</t>
  </si>
  <si>
    <t>England and Wales</t>
  </si>
  <si>
    <t>Pick from the list. Every month tab shades the right holidays.</t>
  </si>
  <si>
    <t>Bank holidays are</t>
  </si>
  <si>
    <t>On top of the allowance</t>
  </si>
  <si>
    <t>"Taken from" suits contracts like 33 days including bank holidays.</t>
  </si>
  <si>
    <t>Standard allowance (days)</t>
  </si>
  <si>
    <t>Example value: change it to your own. Override it per person on the Team tab.</t>
  </si>
  <si>
    <t>Leave year starts</t>
  </si>
  <si>
    <t>Leave year ends</t>
  </si>
  <si>
    <t>Bank holidays falling Monday to Friday</t>
  </si>
  <si>
    <t>Worked out from the Bank holidays tab for the country you picked.</t>
  </si>
  <si>
    <t>Full-time days off a year</t>
  </si>
  <si>
    <t>For a Monday to Friday employee.</t>
  </si>
  <si>
    <t>How to use it</t>
  </si>
  <si>
    <t>1. Pick your country, bank holiday rule and standard allowance above (the shaded cells).</t>
  </si>
  <si>
    <t>2. On the Team tab, type each person's name. Change their allowance if it differs from the standard,</t>
  </si>
  <si>
    <t xml:space="preserve">    for example a pro-rata figure for a part-timer.</t>
  </si>
  <si>
    <t>3. On each month tab, click a day and pick a code from the dropdown, or type it:</t>
  </si>
  <si>
    <t xml:space="preserve">    H  holiday (1 day)      HD  half day (0.5)      S  sick      O  other absence, such as training or unpaid leave</t>
  </si>
  <si>
    <t>4. The Team tab adds it all up: holiday booked each month, days left, sick days and other absence.</t>
  </si>
  <si>
    <t>Good to know</t>
  </si>
  <si>
    <t>Only H and HD count against the allowance. Leave typed on a bank holiday is not counted.</t>
  </si>
  <si>
    <t>Grey columns are weekends and purple columns are bank holidays (BH, or PH for public holidays in Ireland).</t>
  </si>
  <si>
    <t>Only book days the person would normally work.</t>
  </si>
  <si>
    <t>With "Taken from the allowance", every bank holiday from Monday to Friday comes off each person's total.</t>
  </si>
  <si>
    <t>UK minimum: 5.6 weeks a year (28 days for a 5-day week), which can include bank holidays.</t>
  </si>
  <si>
    <t>Ireland minimum: 4 working weeks (20 days for a 5-day week), with public holidays on top.</t>
  </si>
  <si>
    <t>Ireland 2027: Christmas Day and St Stephen's Day fall on a weekend, so staff get a day off within a month,</t>
  </si>
  <si>
    <t xml:space="preserve">    an extra day's leave or an extra day's pay for each instead.</t>
  </si>
  <si>
    <t>Want your team to request leave themselves, with approvals, Outlook sync and different bank holidays for each office?</t>
  </si>
  <si>
    <t>Try Team Today in Microsoft Teams, free for up to 10 people: www.team-today.com/features/holiday-management-for-teams</t>
  </si>
  <si>
    <t>Made by Team Today. Bank holiday dates from GOV.UK and Citizens Information, checked November 2026. This template is a planning aid, not legal advice.</t>
  </si>
  <si>
    <t>Team and year summary</t>
  </si>
  <si>
    <t>Leave year 1 April 2027 to 31 March 2028. Type names and allowances in the shaded columns; everything else is worked out.</t>
  </si>
  <si>
    <t>Name</t>
  </si>
  <si>
    <t>Allowance</t>
  </si>
  <si>
    <t>Bank holidays deducted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</si>
  <si>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</si>
  <si>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</si>
  <si>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</si>
  <si>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</si>
  <si>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</si>
  <si>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</si>
  <si>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</si>
  <si>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</si>
  <si>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</si>
  <si>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</si>
  <si>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</si>
  <si>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</si>
  <si>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Holiday booked</t>
  </si>
  <si>
    <t>Days left</t>
  </si>
  <si>
    <t>Sick days</t>
  </si>
  <si>
    <t>Other absence</t>
  </si>
  <si>
    <t>Alex Morgan (example, overwrite me)</t>
  </si>
  <si>
    <t>April 2027</t>
  </si>
  <si>
    <t>T</t>
  </si>
  <si>
    <t>F</t>
  </si>
  <si>
    <t>S</t>
  </si>
  <si>
    <t>M</t>
  </si>
  <si>
    <t>W</t>
  </si>
  <si>
    <t>Holiday</t>
  </si>
  <si>
    <t>Sick</t>
  </si>
  <si>
    <t>Other</t>
  </si>
  <si>
    <t>Bank holiday</t>
  </si>
  <si>
    <t>H</t>
  </si>
  <si>
    <t>People off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</si>
  <si>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</si>
  <si>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</si>
  <si>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</si>
  <si>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</si>
  <si>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</si>
  <si>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</si>
  <si>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</si>
  <si>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</si>
  <si>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January 2028</t>
  </si>
  <si>
    <t>February 2028</t>
  </si>
  <si>
    <t>March 2028</t>
  </si>
  <si>
    <t>Date</t>
  </si>
  <si>
    <t>Country</t>
  </si>
  <si>
    <t>Mon to Fri</t>
  </si>
  <si>
    <t>New Year's Day</t>
  </si>
  <si>
    <t>Good Friday</t>
  </si>
  <si>
    <t>Easter Monday</t>
  </si>
  <si>
    <t>Early May bank holiday</t>
  </si>
  <si>
    <t>Spring bank holiday</t>
  </si>
  <si>
    <t>Summer bank holiday</t>
  </si>
  <si>
    <t>Christmas Day (substitute day)</t>
  </si>
  <si>
    <t>Boxing Day (substitute day)</t>
  </si>
  <si>
    <t>New Year's Day (substitute day)</t>
  </si>
  <si>
    <t>Christmas Day</t>
  </si>
  <si>
    <t>Boxing Day</t>
  </si>
  <si>
    <t>Scotland</t>
  </si>
  <si>
    <t>2nd January (substitute day)</t>
  </si>
  <si>
    <t>St Andrew's Day</t>
  </si>
  <si>
    <t>Northern Ireland</t>
  </si>
  <si>
    <t>St Patrick's Day</t>
  </si>
  <si>
    <t>Battle of the Boyne (Orangemen's Day)</t>
  </si>
  <si>
    <t>Ireland</t>
  </si>
  <si>
    <t>St Brigid's Day</t>
  </si>
  <si>
    <t>May bank holiday</t>
  </si>
  <si>
    <t>June bank holiday</t>
  </si>
  <si>
    <t>August bank holiday</t>
  </si>
  <si>
    <t>October bank holiday</t>
  </si>
  <si>
    <t>St Stephen's Day</t>
  </si>
  <si>
    <t>Sources: UK dates from GOV.UK (www.gov.uk/bank-holidays), Irish public holidays from Citizens Information (citizensinformation.ie). Checked November 2026.</t>
  </si>
  <si>
    <t>Ireland has no substitute days: when a public holiday falls on a weekend, staff are entitled to a paid day off within a month, an extra day of annual leave or an extra day's pay instead.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</si>
</sst>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ddd\ d\ mmm\ yyyy"/>
    <numFmt numFmtId="166" formatCode="d\ mmmm\ yyyy"/>
    <numFmt numFmtId="167" formatCode="General;\-General;0"/>
    <numFmt numFmtId="168" formatCode="d"/>
    <numFmt numFmtId="169" formatCode="General;\-General;"/>
  </numFmts>
  <fonts count="1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A1633"/>
      <name val="Arial"/>
      <family val="2"/>
    </font>
    <font>
      <i/>
      <sz val="9"/>
      <color rgb="FF647478"/>
      <name val="Arial"/>
      <family val="2"/>
    </font>
    <font>
      <b/>
      <sz val="20"/>
      <color rgb="FF1C2684"/>
      <name val="Arial"/>
      <family val="2"/>
    </font>
    <font>
      <sz val="11"/>
      <color rgb="FF647478"/>
      <name val="Arial"/>
      <family val="2"/>
    </font>
    <font>
      <b/>
      <sz val="12"/>
      <color rgb="FF0A1633"/>
      <name val="Arial"/>
      <family val="2"/>
    </font>
    <font>
      <b/>
      <sz val="10"/>
      <color rgb="FF0A1633"/>
      <name val="Arial"/>
      <family val="2"/>
    </font>
    <font>
      <b/>
      <sz val="11"/>
      <color rgb="FF0057FF"/>
      <name val="Arial"/>
      <family val="2"/>
    </font>
    <font>
      <sz val="9"/>
      <color rgb="FF647478"/>
      <name val="Arial"/>
      <family val="2"/>
    </font>
    <font>
      <b/>
      <sz val="10"/>
      <color rgb="FF1C2684"/>
      <name val="Arial"/>
      <family val="2"/>
    </font>
    <font>
      <u/>
      <sz val="10"/>
      <color rgb="FF0057FF"/>
      <name val="Arial"/>
      <family val="2"/>
    </font>
    <font>
      <b/>
      <sz val="16"/>
      <color rgb="FF1C2684"/>
      <name val="Arial"/>
      <family val="2"/>
    </font>
    <font>
      <sz val="10"/>
      <color rgb="FF647478"/>
      <name val="Arial"/>
      <family val="2"/>
    </font>
    <font>
      <b/>
      <sz val="8"/>
      <color rgb="FF1C2684"/>
      <name val="Arial"/>
      <family val="2"/>
    </font>
    <font>
      <b/>
      <sz val="9"/>
      <color rgb="FFFFFFFF"/>
      <name val="Arial"/>
      <family val="2"/>
    </font>
    <font>
      <b/>
      <sz val="9"/>
      <color rgb="FF0A16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C2684"/>
        <bgColor rgb="FF1C2684"/>
      </patternFill>
    </fill>
    <fill>
      <patternFill patternType="solid">
        <fgColor rgb="FFFFF4DC"/>
        <bgColor rgb="FFFFF4DC"/>
      </patternFill>
    </fill>
    <fill>
      <patternFill patternType="solid">
        <fgColor rgb="FFEEF0F4"/>
        <bgColor rgb="FFEEF0F4"/>
      </patternFill>
    </fill>
    <fill>
      <patternFill patternType="solid">
        <fgColor rgb="FFC9CED8"/>
        <bgColor rgb="FFC9CED8"/>
      </patternFill>
    </fill>
    <fill>
      <patternFill patternType="solid">
        <fgColor rgb="FFF4F8FF"/>
        <bgColor rgb="FFF4F8FF"/>
      </patternFill>
    </fill>
  </fills>
  <borders count="2">
    <border>
      <left/>
      <right/>
      <top/>
      <bottom/>
      <diagonal/>
    </border>
    <border>
      <left style="thin">
        <color rgb="FFD7DEEB"/>
      </left>
      <right style="thin">
        <color rgb="FFD7DEEB"/>
      </right>
      <top style="thin">
        <color rgb="FFD7DEEB"/>
      </top>
      <bottom style="thin">
        <color rgb="FFD7DEEB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1" xfId="0" applyFont="1" applyFill="1" applyBorder="1" applyAlignment="1">
      <alignment horizontal="left"/>
    </xf>
    <xf numFmtId="0" fontId="9" fillId="0" borderId="0" xfId="0" applyFont="1"/>
    <xf numFmtId="0" fontId="2" fillId="0" borderId="0" xfId="0" applyFont="1"/>
    <xf numFmtId="166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3" fillId="0" borderId="0" xfId="0" applyFont="1"/>
    <xf numFmtId="0" fontId="12" fillId="0" borderId="0" xfId="0" applyFont="1"/>
    <xf numFmtId="0" fontId="13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167" fontId="2" fillId="3" borderId="1" xfId="0" applyNumberFormat="1" applyFont="1" applyFill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7" fontId="7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2" borderId="0" xfId="0" applyFont="1" applyFill="1"/>
    <xf numFmtId="168" fontId="1" fillId="2" borderId="1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1" xfId="0" applyFont="1" applyBorder="1"/>
    <xf numFmtId="0" fontId="16" fillId="0" borderId="1" xfId="0" applyFont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7" fillId="6" borderId="0" xfId="0" applyFont="1" applyFill="1"/>
    <xf numFmtId="169" fontId="16" fillId="6" borderId="1" xfId="0" applyNumberFormat="1" applyFont="1" applyFill="1" applyBorder="1" applyAlignment="1">
      <alignment horizontal="center"/>
    </xf>
    <xf numFmtId="0" fontId="0" fillId="5" borderId="0" xfId="0" applyFill="1"/>
    <xf numFmtId="165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97"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ont>
        <b/>
        <color rgb="FFB42318"/>
        <name val="Arial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am-today.com/features/holiday-management-for-t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showGridLines="0" tabSelected="1" workbookViewId="0"/>
  </sheetViews>
  <sheetFormatPr baseColWidth="10" defaultColWidth="8.83203125" defaultRowHeight="15" x14ac:dyDescent="0.2"/>
  <cols>
    <col min="1" max="1" width="34" customWidth="1"/>
    <col min="2" max="2" width="30" customWidth="1"/>
    <col min="3" max="3" width="60" customWidth="1"/>
  </cols>
  <sheetData>
    <row r="1" spans="1:3" ht="25" x14ac:dyDescent="0.25">
      <c r="A1" s="1" t="s">
        <v>0</v>
      </c>
    </row>
    <row r="2" spans="1:3" x14ac:dyDescent="0.2">
      <c r="A2" s="2" t="s">
        <v>1</v>
      </c>
    </row>
    <row r="4" spans="1:3" ht="16" x14ac:dyDescent="0.2">
      <c r="A4" s="3" t="s">
        <v>2</v>
      </c>
    </row>
    <row r="5" spans="1:3" x14ac:dyDescent="0.2">
      <c r="A5" s="4" t="s">
        <v>3</v>
      </c>
      <c r="B5" s="5" t="s">
        <v>4</v>
      </c>
      <c r="C5" s="6" t="s">
        <v>5</v>
      </c>
    </row>
    <row r="6" spans="1:3" x14ac:dyDescent="0.2">
      <c r="A6" s="4" t="s">
        <v>6</v>
      </c>
      <c r="B6" s="5" t="s">
        <v>7</v>
      </c>
      <c r="C6" s="6" t="s">
        <v>8</v>
      </c>
    </row>
    <row r="7" spans="1:3" x14ac:dyDescent="0.2">
      <c r="A7" s="4" t="s">
        <v>9</v>
      </c>
      <c r="B7" s="5">
        <v>25</v>
      </c>
      <c r="C7" s="6" t="s">
        <v>10</v>
      </c>
    </row>
    <row r="9" spans="1:3" x14ac:dyDescent="0.2">
      <c r="A9" s="7" t="s">
        <v>11</v>
      </c>
      <c r="B9" s="8">
        <v>46478</v>
      </c>
    </row>
    <row r="10" spans="1:3" x14ac:dyDescent="0.2">
      <c r="A10" s="7" t="s">
        <v>12</v>
      </c>
      <c r="B10" s="8">
        <v>46843</v>
      </c>
    </row>
    <row r="11" spans="1:3" x14ac:dyDescent="0.2">
      <c r="A11" s="7" t="s">
        <v>13</v>
      </c>
      <c r="B11" s="9">
        <f>COUNTIFS('Bank holidays'!$B$2:$B$75,$B$5,'Bank holidays'!$A$2:$A$75,"&gt;="&amp;$B$9,'Bank holidays'!$A$2:$A$75,"&lt;="&amp;$B$10,'Bank holidays'!$D$2:$D$75,1)</f>
        <v>6</v>
      </c>
      <c r="C11" s="6" t="s">
        <v>14</v>
      </c>
    </row>
    <row r="12" spans="1:3" x14ac:dyDescent="0.2">
      <c r="A12" s="7" t="s">
        <v>15</v>
      </c>
      <c r="B12" s="9">
        <f>IF($B$6="Taken from the allowance",$B$7,$B$7+$B$11)</f>
        <v>31</v>
      </c>
      <c r="C12" s="6" t="s">
        <v>16</v>
      </c>
    </row>
    <row r="14" spans="1:3" ht="16" x14ac:dyDescent="0.2">
      <c r="A14" s="3" t="s">
        <v>17</v>
      </c>
    </row>
    <row r="15" spans="1:3" x14ac:dyDescent="0.2">
      <c r="A15" s="7" t="s">
        <v>18</v>
      </c>
    </row>
    <row r="16" spans="1:3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/>
    </row>
    <row r="22" spans="1:1" ht="16" x14ac:dyDescent="0.2">
      <c r="A22" s="3" t="s">
        <v>24</v>
      </c>
    </row>
    <row r="23" spans="1:1" x14ac:dyDescent="0.2">
      <c r="A23" s="7" t="s">
        <v>25</v>
      </c>
    </row>
    <row r="24" spans="1:1" x14ac:dyDescent="0.2">
      <c r="A24" s="7" t="s">
        <v>26</v>
      </c>
    </row>
    <row r="25" spans="1:1" x14ac:dyDescent="0.2">
      <c r="A25" s="7" t="s">
        <v>27</v>
      </c>
    </row>
    <row r="26" spans="1:1" x14ac:dyDescent="0.2">
      <c r="A26" s="7" t="s">
        <v>28</v>
      </c>
    </row>
    <row r="27" spans="1:1" x14ac:dyDescent="0.2">
      <c r="A27" s="7" t="s">
        <v>29</v>
      </c>
    </row>
    <row r="28" spans="1:1" x14ac:dyDescent="0.2">
      <c r="A28" s="7" t="s">
        <v>30</v>
      </c>
    </row>
    <row r="29" spans="1:1" x14ac:dyDescent="0.2">
      <c r="A29" s="7" t="s">
        <v>31</v>
      </c>
    </row>
    <row r="30" spans="1:1" x14ac:dyDescent="0.2">
      <c r="A30" s="7" t="s">
        <v>32</v>
      </c>
    </row>
    <row r="32" spans="1:1" x14ac:dyDescent="0.2">
      <c r="A32" s="10" t="s">
        <v>33</v>
      </c>
    </row>
    <row r="33" spans="1:1" x14ac:dyDescent="0.2">
      <c r="A33" s="11" t="s">
        <v>34</v>
      </c>
    </row>
    <row r="35" spans="1:1" x14ac:dyDescent="0.2">
      <c r="A35" s="12" t="s">
        <v>35</v>
      </c>
    </row>
  </sheetData>
  <dataValidations count="3">
    <dataValidation type="list" sqref="B5" xr:uid="{00000000-0002-0000-0000-000000000000}">
      <formula1>"England and Wales,Scotland,Northern Ireland,Ireland"</formula1>
    </dataValidation>
    <dataValidation type="list" sqref="B6" xr:uid="{00000000-0002-0000-0000-000001000000}">
      <formula1>"On top of the allowance,Taken from the allowance"</formula1>
    </dataValidation>
    <dataValidation type="decimal" sqref="B7" xr:uid="{00000000-0002-0000-0000-000002000000}">
      <formula1>0</formula1>
      <formula2>366</formula2>
    </dataValidation>
  </dataValidations>
  <hyperlinks>
    <hyperlink ref="A33" r:id="rId1" xr:uid="{00000000-0004-0000-0000-000000000000}"/>
  </hyperlinks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4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4" customWidth="1"/>
    <col min="2" max="2" width="11" customWidth="1"/>
    <col min="3" max="3" width="13" customWidth="1"/>
    <col min="4" max="15" width="9" customWidth="1"/>
    <col min="16" max="19" width="11" customWidth="1"/>
  </cols>
  <sheetData>
    <row r="1" spans="1:19" ht="20" x14ac:dyDescent="0.2">
      <c r="A1" s="13" t="s">
        <v>36</v>
      </c>
    </row>
    <row r="2" spans="1:19" x14ac:dyDescent="0.2">
      <c r="A2" s="14" t="s">
        <v>37</v>
      </c>
    </row>
    <row r="4" spans="1:19" ht="30" customHeight="1" x14ac:dyDescent="0.2">
      <c r="A4" s="15" t="s">
        <v>38</v>
      </c>
      <c r="B4" s="16" t="s">
        <v>39</v>
      </c>
      <c r="C4" s="16" t="s">
        <v>40</v>
      </c>
      <c r="D4" s="16" t="s">
        <v>41</v>
      </c>
      <c r="E4" s="16" t="s">
        <v>42</v>
      </c>
      <c r="F4" s="16" t="s">
        <v>43</v>
      </c>
      <c r="G4" s="16" t="s">
        <v>44</v>
      </c>
      <c r="H4" s="16" t="s">
        <v>45</v>
      </c>
      <c r="I4" s="16" t="s">
        <v>46</v>
      </c>
      <c r="J4" s="16" t="s">
        <v>47</v>
      </c>
      <c r="K4" s="16" t="s">
        <v>48</v>
      </c>
      <c r="L4" s="16" t="s">
        <v>49</v>
      </c>
      <c r="M4" s="16" t="s">
        <v>50</v>
      </c>
      <c r="N4" s="16" t="s">
        <v>51</v>
      </c>
      <c r="O4" s="16" t="s">
        <v>52</v>
      </c>
      <c r="P4" s="16" t="s">
        <v>53</v>
      </c>
      <c r="Q4" s="16" t="s">
        <v>54</v>
      </c>
      <c r="R4" s="16" t="s">
        <v>55</v>
      </c>
      <c r="S4" s="16" t="s">
        <v>56</v>
      </c>
    </row>
    <row r="5" spans="1:19" x14ac:dyDescent="0.2">
      <c r="A5" s="17" t="s">
        <v>57</v>
      </c>
      <c r="B5" s="18">
        <f>IF($A5="","",'Start here'!$B$7)</f>
        <v>25</v>
      </c>
      <c r="C5" s="19">
        <f>IF($A5="","",IF('Start here'!$B$6="Taken from the allowance",'Start here'!$B$11,0))</f>
        <v>0</v>
      </c>
      <c r="D5" s="19">
        <f>IF($A5="","",'Apr 2027'!$AG$6)</f>
        <v>5</v>
      </c>
      <c r="E5" s="19">
        <f>IF($A5="","",'May 2027'!$AG$6)</f>
        <v>0</v>
      </c>
      <c r="F5" s="19">
        <f>IF($A5="","",'Jun 2027'!$AG$6)</f>
        <v>0</v>
      </c>
      <c r="G5" s="19">
        <f>IF($A5="","",'Jul 2027'!$AG$6)</f>
        <v>0</v>
      </c>
      <c r="H5" s="19">
        <f>IF($A5="","",'Aug 2027'!$AG$6)</f>
        <v>0</v>
      </c>
      <c r="I5" s="19">
        <f>IF($A5="","",'Sep 2027'!$AG$6)</f>
        <v>0</v>
      </c>
      <c r="J5" s="19">
        <f>IF($A5="","",'Oct 2027'!$AG$6)</f>
        <v>0</v>
      </c>
      <c r="K5" s="19">
        <f>IF($A5="","",'Nov 2027'!$AG$6)</f>
        <v>0</v>
      </c>
      <c r="L5" s="19">
        <f>IF($A5="","",'Dec 2027'!$AG$6)</f>
        <v>0</v>
      </c>
      <c r="M5" s="19">
        <f>IF($A5="","",'Jan 2028'!$AG$6)</f>
        <v>0</v>
      </c>
      <c r="N5" s="19">
        <f>IF($A5="","",'Feb 2028'!$AG$6)</f>
        <v>0</v>
      </c>
      <c r="O5" s="19">
        <f>IF($A5="","",'Mar 2028'!$AG$6)</f>
        <v>0</v>
      </c>
      <c r="P5" s="19">
        <f t="shared" ref="P5:P44" si="0">IF($A5="","",SUM(D5:O5))</f>
        <v>5</v>
      </c>
      <c r="Q5" s="20">
        <f t="shared" ref="Q5:Q44" si="1">IF($A5="","",B5-C5-P5)</f>
        <v>20</v>
      </c>
      <c r="R5" s="19">
        <f>IF($A5="","",'Apr 2027'!$AH$6+'May 2027'!$AH$6+'Jun 2027'!$AH$6+'Jul 2027'!$AH$6+'Aug 2027'!$AH$6+'Sep 2027'!$AH$6+'Oct 2027'!$AH$6+'Nov 2027'!$AH$6+'Dec 2027'!$AH$6+'Jan 2028'!$AH$6+'Feb 2028'!$AH$6+'Mar 2028'!$AH$6)</f>
        <v>0</v>
      </c>
      <c r="S5" s="19">
        <f>IF($A5="","",'Apr 2027'!$AI$6+'May 2027'!$AI$6+'Jun 2027'!$AI$6+'Jul 2027'!$AI$6+'Aug 2027'!$AI$6+'Sep 2027'!$AI$6+'Oct 2027'!$AI$6+'Nov 2027'!$AI$6+'Dec 2027'!$AI$6+'Jan 2028'!$AI$6+'Feb 2028'!$AI$6+'Mar 2028'!$AI$6)</f>
        <v>0</v>
      </c>
    </row>
    <row r="6" spans="1:19" x14ac:dyDescent="0.2">
      <c r="A6" s="17"/>
      <c r="B6" s="18" t="str">
        <f>IF($A6="","",'Start here'!$B$7)</f>
        <v/>
      </c>
      <c r="C6" s="19" t="str">
        <f>IF($A6="","",IF('Start here'!$B$6="Taken from the allowance",'Start here'!$B$11,0))</f>
        <v/>
      </c>
      <c r="D6" s="19" t="str">
        <f>IF($A6="","",'Apr 2027'!$AG$7)</f>
        <v/>
      </c>
      <c r="E6" s="19" t="str">
        <f>IF($A6="","",'May 2027'!$AG$7)</f>
        <v/>
      </c>
      <c r="F6" s="19" t="str">
        <f>IF($A6="","",'Jun 2027'!$AG$7)</f>
        <v/>
      </c>
      <c r="G6" s="19" t="str">
        <f>IF($A6="","",'Jul 2027'!$AG$7)</f>
        <v/>
      </c>
      <c r="H6" s="19" t="str">
        <f>IF($A6="","",'Aug 2027'!$AG$7)</f>
        <v/>
      </c>
      <c r="I6" s="19" t="str">
        <f>IF($A6="","",'Sep 2027'!$AG$7)</f>
        <v/>
      </c>
      <c r="J6" s="19" t="str">
        <f>IF($A6="","",'Oct 2027'!$AG$7)</f>
        <v/>
      </c>
      <c r="K6" s="19" t="str">
        <f>IF($A6="","",'Nov 2027'!$AG$7)</f>
        <v/>
      </c>
      <c r="L6" s="19" t="str">
        <f>IF($A6="","",'Dec 2027'!$AG$7)</f>
        <v/>
      </c>
      <c r="M6" s="19" t="str">
        <f>IF($A6="","",'Jan 2028'!$AG$7)</f>
        <v/>
      </c>
      <c r="N6" s="19" t="str">
        <f>IF($A6="","",'Feb 2028'!$AG$7)</f>
        <v/>
      </c>
      <c r="O6" s="19" t="str">
        <f>IF($A6="","",'Mar 2028'!$AG$7)</f>
        <v/>
      </c>
      <c r="P6" s="19" t="str">
        <f t="shared" si="0"/>
        <v/>
      </c>
      <c r="Q6" s="20" t="str">
        <f t="shared" si="1"/>
        <v/>
      </c>
      <c r="R6" s="19" t="str">
        <f>IF($A6="","",'Apr 2027'!$AH$7+'May 2027'!$AH$7+'Jun 2027'!$AH$7+'Jul 2027'!$AH$7+'Aug 2027'!$AH$7+'Sep 2027'!$AH$7+'Oct 2027'!$AH$7+'Nov 2027'!$AH$7+'Dec 2027'!$AH$7+'Jan 2028'!$AH$7+'Feb 2028'!$AH$7+'Mar 2028'!$AH$7)</f>
        <v/>
      </c>
      <c r="S6" s="19" t="str">
        <f>IF($A6="","",'Apr 2027'!$AI$7+'May 2027'!$AI$7+'Jun 2027'!$AI$7+'Jul 2027'!$AI$7+'Aug 2027'!$AI$7+'Sep 2027'!$AI$7+'Oct 2027'!$AI$7+'Nov 2027'!$AI$7+'Dec 2027'!$AI$7+'Jan 2028'!$AI$7+'Feb 2028'!$AI$7+'Mar 2028'!$AI$7)</f>
        <v/>
      </c>
    </row>
    <row r="7" spans="1:19" x14ac:dyDescent="0.2">
      <c r="A7" s="17"/>
      <c r="B7" s="18" t="str">
        <f>IF($A7="","",'Start here'!$B$7)</f>
        <v/>
      </c>
      <c r="C7" s="19" t="str">
        <f>IF($A7="","",IF('Start here'!$B$6="Taken from the allowance",'Start here'!$B$11,0))</f>
        <v/>
      </c>
      <c r="D7" s="19" t="str">
        <f>IF($A7="","",'Apr 2027'!$AG$8)</f>
        <v/>
      </c>
      <c r="E7" s="19" t="str">
        <f>IF($A7="","",'May 2027'!$AG$8)</f>
        <v/>
      </c>
      <c r="F7" s="19" t="str">
        <f>IF($A7="","",'Jun 2027'!$AG$8)</f>
        <v/>
      </c>
      <c r="G7" s="19" t="str">
        <f>IF($A7="","",'Jul 2027'!$AG$8)</f>
        <v/>
      </c>
      <c r="H7" s="19" t="str">
        <f>IF($A7="","",'Aug 2027'!$AG$8)</f>
        <v/>
      </c>
      <c r="I7" s="19" t="str">
        <f>IF($A7="","",'Sep 2027'!$AG$8)</f>
        <v/>
      </c>
      <c r="J7" s="19" t="str">
        <f>IF($A7="","",'Oct 2027'!$AG$8)</f>
        <v/>
      </c>
      <c r="K7" s="19" t="str">
        <f>IF($A7="","",'Nov 2027'!$AG$8)</f>
        <v/>
      </c>
      <c r="L7" s="19" t="str">
        <f>IF($A7="","",'Dec 2027'!$AG$8)</f>
        <v/>
      </c>
      <c r="M7" s="19" t="str">
        <f>IF($A7="","",'Jan 2028'!$AG$8)</f>
        <v/>
      </c>
      <c r="N7" s="19" t="str">
        <f>IF($A7="","",'Feb 2028'!$AG$8)</f>
        <v/>
      </c>
      <c r="O7" s="19" t="str">
        <f>IF($A7="","",'Mar 2028'!$AG$8)</f>
        <v/>
      </c>
      <c r="P7" s="19" t="str">
        <f t="shared" si="0"/>
        <v/>
      </c>
      <c r="Q7" s="20" t="str">
        <f t="shared" si="1"/>
        <v/>
      </c>
      <c r="R7" s="19" t="str">
        <f>IF($A7="","",'Apr 2027'!$AH$8+'May 2027'!$AH$8+'Jun 2027'!$AH$8+'Jul 2027'!$AH$8+'Aug 2027'!$AH$8+'Sep 2027'!$AH$8+'Oct 2027'!$AH$8+'Nov 2027'!$AH$8+'Dec 2027'!$AH$8+'Jan 2028'!$AH$8+'Feb 2028'!$AH$8+'Mar 2028'!$AH$8)</f>
        <v/>
      </c>
      <c r="S7" s="19" t="str">
        <f>IF($A7="","",'Apr 2027'!$AI$8+'May 2027'!$AI$8+'Jun 2027'!$AI$8+'Jul 2027'!$AI$8+'Aug 2027'!$AI$8+'Sep 2027'!$AI$8+'Oct 2027'!$AI$8+'Nov 2027'!$AI$8+'Dec 2027'!$AI$8+'Jan 2028'!$AI$8+'Feb 2028'!$AI$8+'Mar 2028'!$AI$8)</f>
        <v/>
      </c>
    </row>
    <row r="8" spans="1:19" x14ac:dyDescent="0.2">
      <c r="A8" s="17"/>
      <c r="B8" s="18" t="str">
        <f>IF($A8="","",'Start here'!$B$7)</f>
        <v/>
      </c>
      <c r="C8" s="19" t="str">
        <f>IF($A8="","",IF('Start here'!$B$6="Taken from the allowance",'Start here'!$B$11,0))</f>
        <v/>
      </c>
      <c r="D8" s="19" t="str">
        <f>IF($A8="","",'Apr 2027'!$AG$9)</f>
        <v/>
      </c>
      <c r="E8" s="19" t="str">
        <f>IF($A8="","",'May 2027'!$AG$9)</f>
        <v/>
      </c>
      <c r="F8" s="19" t="str">
        <f>IF($A8="","",'Jun 2027'!$AG$9)</f>
        <v/>
      </c>
      <c r="G8" s="19" t="str">
        <f>IF($A8="","",'Jul 2027'!$AG$9)</f>
        <v/>
      </c>
      <c r="H8" s="19" t="str">
        <f>IF($A8="","",'Aug 2027'!$AG$9)</f>
        <v/>
      </c>
      <c r="I8" s="19" t="str">
        <f>IF($A8="","",'Sep 2027'!$AG$9)</f>
        <v/>
      </c>
      <c r="J8" s="19" t="str">
        <f>IF($A8="","",'Oct 2027'!$AG$9)</f>
        <v/>
      </c>
      <c r="K8" s="19" t="str">
        <f>IF($A8="","",'Nov 2027'!$AG$9)</f>
        <v/>
      </c>
      <c r="L8" s="19" t="str">
        <f>IF($A8="","",'Dec 2027'!$AG$9)</f>
        <v/>
      </c>
      <c r="M8" s="19" t="str">
        <f>IF($A8="","",'Jan 2028'!$AG$9)</f>
        <v/>
      </c>
      <c r="N8" s="19" t="str">
        <f>IF($A8="","",'Feb 2028'!$AG$9)</f>
        <v/>
      </c>
      <c r="O8" s="19" t="str">
        <f>IF($A8="","",'Mar 2028'!$AG$9)</f>
        <v/>
      </c>
      <c r="P8" s="19" t="str">
        <f t="shared" si="0"/>
        <v/>
      </c>
      <c r="Q8" s="20" t="str">
        <f t="shared" si="1"/>
        <v/>
      </c>
      <c r="R8" s="19" t="str">
        <f>IF($A8="","",'Apr 2027'!$AH$9+'May 2027'!$AH$9+'Jun 2027'!$AH$9+'Jul 2027'!$AH$9+'Aug 2027'!$AH$9+'Sep 2027'!$AH$9+'Oct 2027'!$AH$9+'Nov 2027'!$AH$9+'Dec 2027'!$AH$9+'Jan 2028'!$AH$9+'Feb 2028'!$AH$9+'Mar 2028'!$AH$9)</f>
        <v/>
      </c>
      <c r="S8" s="19" t="str">
        <f>IF($A8="","",'Apr 2027'!$AI$9+'May 2027'!$AI$9+'Jun 2027'!$AI$9+'Jul 2027'!$AI$9+'Aug 2027'!$AI$9+'Sep 2027'!$AI$9+'Oct 2027'!$AI$9+'Nov 2027'!$AI$9+'Dec 2027'!$AI$9+'Jan 2028'!$AI$9+'Feb 2028'!$AI$9+'Mar 2028'!$AI$9)</f>
        <v/>
      </c>
    </row>
    <row r="9" spans="1:19" x14ac:dyDescent="0.2">
      <c r="A9" s="17"/>
      <c r="B9" s="18" t="str">
        <f>IF($A9="","",'Start here'!$B$7)</f>
        <v/>
      </c>
      <c r="C9" s="19" t="str">
        <f>IF($A9="","",IF('Start here'!$B$6="Taken from the allowance",'Start here'!$B$11,0))</f>
        <v/>
      </c>
      <c r="D9" s="19" t="str">
        <f>IF($A9="","",'Apr 2027'!$AG$10)</f>
        <v/>
      </c>
      <c r="E9" s="19" t="str">
        <f>IF($A9="","",'May 2027'!$AG$10)</f>
        <v/>
      </c>
      <c r="F9" s="19" t="str">
        <f>IF($A9="","",'Jun 2027'!$AG$10)</f>
        <v/>
      </c>
      <c r="G9" s="19" t="str">
        <f>IF($A9="","",'Jul 2027'!$AG$10)</f>
        <v/>
      </c>
      <c r="H9" s="19" t="str">
        <f>IF($A9="","",'Aug 2027'!$AG$10)</f>
        <v/>
      </c>
      <c r="I9" s="19" t="str">
        <f>IF($A9="","",'Sep 2027'!$AG$10)</f>
        <v/>
      </c>
      <c r="J9" s="19" t="str">
        <f>IF($A9="","",'Oct 2027'!$AG$10)</f>
        <v/>
      </c>
      <c r="K9" s="19" t="str">
        <f>IF($A9="","",'Nov 2027'!$AG$10)</f>
        <v/>
      </c>
      <c r="L9" s="19" t="str">
        <f>IF($A9="","",'Dec 2027'!$AG$10)</f>
        <v/>
      </c>
      <c r="M9" s="19" t="str">
        <f>IF($A9="","",'Jan 2028'!$AG$10)</f>
        <v/>
      </c>
      <c r="N9" s="19" t="str">
        <f>IF($A9="","",'Feb 2028'!$AG$10)</f>
        <v/>
      </c>
      <c r="O9" s="19" t="str">
        <f>IF($A9="","",'Mar 2028'!$AG$10)</f>
        <v/>
      </c>
      <c r="P9" s="19" t="str">
        <f t="shared" si="0"/>
        <v/>
      </c>
      <c r="Q9" s="20" t="str">
        <f t="shared" si="1"/>
        <v/>
      </c>
      <c r="R9" s="19" t="str">
        <f>IF($A9="","",'Apr 2027'!$AH$10+'May 2027'!$AH$10+'Jun 2027'!$AH$10+'Jul 2027'!$AH$10+'Aug 2027'!$AH$10+'Sep 2027'!$AH$10+'Oct 2027'!$AH$10+'Nov 2027'!$AH$10+'Dec 2027'!$AH$10+'Jan 2028'!$AH$10+'Feb 2028'!$AH$10+'Mar 2028'!$AH$10)</f>
        <v/>
      </c>
      <c r="S9" s="19" t="str">
        <f>IF($A9="","",'Apr 2027'!$AI$10+'May 2027'!$AI$10+'Jun 2027'!$AI$10+'Jul 2027'!$AI$10+'Aug 2027'!$AI$10+'Sep 2027'!$AI$10+'Oct 2027'!$AI$10+'Nov 2027'!$AI$10+'Dec 2027'!$AI$10+'Jan 2028'!$AI$10+'Feb 2028'!$AI$10+'Mar 2028'!$AI$10)</f>
        <v/>
      </c>
    </row>
    <row r="10" spans="1:19" x14ac:dyDescent="0.2">
      <c r="A10" s="17"/>
      <c r="B10" s="18" t="str">
        <f>IF($A10="","",'Start here'!$B$7)</f>
        <v/>
      </c>
      <c r="C10" s="19" t="str">
        <f>IF($A10="","",IF('Start here'!$B$6="Taken from the allowance",'Start here'!$B$11,0))</f>
        <v/>
      </c>
      <c r="D10" s="19" t="str">
        <f>IF($A10="","",'Apr 2027'!$AG$11)</f>
        <v/>
      </c>
      <c r="E10" s="19" t="str">
        <f>IF($A10="","",'May 2027'!$AG$11)</f>
        <v/>
      </c>
      <c r="F10" s="19" t="str">
        <f>IF($A10="","",'Jun 2027'!$AG$11)</f>
        <v/>
      </c>
      <c r="G10" s="19" t="str">
        <f>IF($A10="","",'Jul 2027'!$AG$11)</f>
        <v/>
      </c>
      <c r="H10" s="19" t="str">
        <f>IF($A10="","",'Aug 2027'!$AG$11)</f>
        <v/>
      </c>
      <c r="I10" s="19" t="str">
        <f>IF($A10="","",'Sep 2027'!$AG$11)</f>
        <v/>
      </c>
      <c r="J10" s="19" t="str">
        <f>IF($A10="","",'Oct 2027'!$AG$11)</f>
        <v/>
      </c>
      <c r="K10" s="19" t="str">
        <f>IF($A10="","",'Nov 2027'!$AG$11)</f>
        <v/>
      </c>
      <c r="L10" s="19" t="str">
        <f>IF($A10="","",'Dec 2027'!$AG$11)</f>
        <v/>
      </c>
      <c r="M10" s="19" t="str">
        <f>IF($A10="","",'Jan 2028'!$AG$11)</f>
        <v/>
      </c>
      <c r="N10" s="19" t="str">
        <f>IF($A10="","",'Feb 2028'!$AG$11)</f>
        <v/>
      </c>
      <c r="O10" s="19" t="str">
        <f>IF($A10="","",'Mar 2028'!$AG$11)</f>
        <v/>
      </c>
      <c r="P10" s="19" t="str">
        <f t="shared" si="0"/>
        <v/>
      </c>
      <c r="Q10" s="20" t="str">
        <f t="shared" si="1"/>
        <v/>
      </c>
      <c r="R10" s="19" t="str">
        <f>IF($A10="","",'Apr 2027'!$AH$11+'May 2027'!$AH$11+'Jun 2027'!$AH$11+'Jul 2027'!$AH$11+'Aug 2027'!$AH$11+'Sep 2027'!$AH$11+'Oct 2027'!$AH$11+'Nov 2027'!$AH$11+'Dec 2027'!$AH$11+'Jan 2028'!$AH$11+'Feb 2028'!$AH$11+'Mar 2028'!$AH$11)</f>
        <v/>
      </c>
      <c r="S10" s="19" t="str">
        <f>IF($A10="","",'Apr 2027'!$AI$11+'May 2027'!$AI$11+'Jun 2027'!$AI$11+'Jul 2027'!$AI$11+'Aug 2027'!$AI$11+'Sep 2027'!$AI$11+'Oct 2027'!$AI$11+'Nov 2027'!$AI$11+'Dec 2027'!$AI$11+'Jan 2028'!$AI$11+'Feb 2028'!$AI$11+'Mar 2028'!$AI$11)</f>
        <v/>
      </c>
    </row>
    <row r="11" spans="1:19" x14ac:dyDescent="0.2">
      <c r="A11" s="17"/>
      <c r="B11" s="18" t="str">
        <f>IF($A11="","",'Start here'!$B$7)</f>
        <v/>
      </c>
      <c r="C11" s="19" t="str">
        <f>IF($A11="","",IF('Start here'!$B$6="Taken from the allowance",'Start here'!$B$11,0))</f>
        <v/>
      </c>
      <c r="D11" s="19" t="str">
        <f>IF($A11="","",'Apr 2027'!$AG$12)</f>
        <v/>
      </c>
      <c r="E11" s="19" t="str">
        <f>IF($A11="","",'May 2027'!$AG$12)</f>
        <v/>
      </c>
      <c r="F11" s="19" t="str">
        <f>IF($A11="","",'Jun 2027'!$AG$12)</f>
        <v/>
      </c>
      <c r="G11" s="19" t="str">
        <f>IF($A11="","",'Jul 2027'!$AG$12)</f>
        <v/>
      </c>
      <c r="H11" s="19" t="str">
        <f>IF($A11="","",'Aug 2027'!$AG$12)</f>
        <v/>
      </c>
      <c r="I11" s="19" t="str">
        <f>IF($A11="","",'Sep 2027'!$AG$12)</f>
        <v/>
      </c>
      <c r="J11" s="19" t="str">
        <f>IF($A11="","",'Oct 2027'!$AG$12)</f>
        <v/>
      </c>
      <c r="K11" s="19" t="str">
        <f>IF($A11="","",'Nov 2027'!$AG$12)</f>
        <v/>
      </c>
      <c r="L11" s="19" t="str">
        <f>IF($A11="","",'Dec 2027'!$AG$12)</f>
        <v/>
      </c>
      <c r="M11" s="19" t="str">
        <f>IF($A11="","",'Jan 2028'!$AG$12)</f>
        <v/>
      </c>
      <c r="N11" s="19" t="str">
        <f>IF($A11="","",'Feb 2028'!$AG$12)</f>
        <v/>
      </c>
      <c r="O11" s="19" t="str">
        <f>IF($A11="","",'Mar 2028'!$AG$12)</f>
        <v/>
      </c>
      <c r="P11" s="19" t="str">
        <f t="shared" si="0"/>
        <v/>
      </c>
      <c r="Q11" s="20" t="str">
        <f t="shared" si="1"/>
        <v/>
      </c>
      <c r="R11" s="19" t="str">
        <f>IF($A11="","",'Apr 2027'!$AH$12+'May 2027'!$AH$12+'Jun 2027'!$AH$12+'Jul 2027'!$AH$12+'Aug 2027'!$AH$12+'Sep 2027'!$AH$12+'Oct 2027'!$AH$12+'Nov 2027'!$AH$12+'Dec 2027'!$AH$12+'Jan 2028'!$AH$12+'Feb 2028'!$AH$12+'Mar 2028'!$AH$12)</f>
        <v/>
      </c>
      <c r="S11" s="19" t="str">
        <f>IF($A11="","",'Apr 2027'!$AI$12+'May 2027'!$AI$12+'Jun 2027'!$AI$12+'Jul 2027'!$AI$12+'Aug 2027'!$AI$12+'Sep 2027'!$AI$12+'Oct 2027'!$AI$12+'Nov 2027'!$AI$12+'Dec 2027'!$AI$12+'Jan 2028'!$AI$12+'Feb 2028'!$AI$12+'Mar 2028'!$AI$12)</f>
        <v/>
      </c>
    </row>
    <row r="12" spans="1:19" x14ac:dyDescent="0.2">
      <c r="A12" s="17"/>
      <c r="B12" s="18" t="str">
        <f>IF($A12="","",'Start here'!$B$7)</f>
        <v/>
      </c>
      <c r="C12" s="19" t="str">
        <f>IF($A12="","",IF('Start here'!$B$6="Taken from the allowance",'Start here'!$B$11,0))</f>
        <v/>
      </c>
      <c r="D12" s="19" t="str">
        <f>IF($A12="","",'Apr 2027'!$AG$13)</f>
        <v/>
      </c>
      <c r="E12" s="19" t="str">
        <f>IF($A12="","",'May 2027'!$AG$13)</f>
        <v/>
      </c>
      <c r="F12" s="19" t="str">
        <f>IF($A12="","",'Jun 2027'!$AG$13)</f>
        <v/>
      </c>
      <c r="G12" s="19" t="str">
        <f>IF($A12="","",'Jul 2027'!$AG$13)</f>
        <v/>
      </c>
      <c r="H12" s="19" t="str">
        <f>IF($A12="","",'Aug 2027'!$AG$13)</f>
        <v/>
      </c>
      <c r="I12" s="19" t="str">
        <f>IF($A12="","",'Sep 2027'!$AG$13)</f>
        <v/>
      </c>
      <c r="J12" s="19" t="str">
        <f>IF($A12="","",'Oct 2027'!$AG$13)</f>
        <v/>
      </c>
      <c r="K12" s="19" t="str">
        <f>IF($A12="","",'Nov 2027'!$AG$13)</f>
        <v/>
      </c>
      <c r="L12" s="19" t="str">
        <f>IF($A12="","",'Dec 2027'!$AG$13)</f>
        <v/>
      </c>
      <c r="M12" s="19" t="str">
        <f>IF($A12="","",'Jan 2028'!$AG$13)</f>
        <v/>
      </c>
      <c r="N12" s="19" t="str">
        <f>IF($A12="","",'Feb 2028'!$AG$13)</f>
        <v/>
      </c>
      <c r="O12" s="19" t="str">
        <f>IF($A12="","",'Mar 2028'!$AG$13)</f>
        <v/>
      </c>
      <c r="P12" s="19" t="str">
        <f t="shared" si="0"/>
        <v/>
      </c>
      <c r="Q12" s="20" t="str">
        <f t="shared" si="1"/>
        <v/>
      </c>
      <c r="R12" s="19" t="str">
        <f>IF($A12="","",'Apr 2027'!$AH$13+'May 2027'!$AH$13+'Jun 2027'!$AH$13+'Jul 2027'!$AH$13+'Aug 2027'!$AH$13+'Sep 2027'!$AH$13+'Oct 2027'!$AH$13+'Nov 2027'!$AH$13+'Dec 2027'!$AH$13+'Jan 2028'!$AH$13+'Feb 2028'!$AH$13+'Mar 2028'!$AH$13)</f>
        <v/>
      </c>
      <c r="S12" s="19" t="str">
        <f>IF($A12="","",'Apr 2027'!$AI$13+'May 2027'!$AI$13+'Jun 2027'!$AI$13+'Jul 2027'!$AI$13+'Aug 2027'!$AI$13+'Sep 2027'!$AI$13+'Oct 2027'!$AI$13+'Nov 2027'!$AI$13+'Dec 2027'!$AI$13+'Jan 2028'!$AI$13+'Feb 2028'!$AI$13+'Mar 2028'!$AI$13)</f>
        <v/>
      </c>
    </row>
    <row r="13" spans="1:19" x14ac:dyDescent="0.2">
      <c r="A13" s="17"/>
      <c r="B13" s="18" t="str">
        <f>IF($A13="","",'Start here'!$B$7)</f>
        <v/>
      </c>
      <c r="C13" s="19" t="str">
        <f>IF($A13="","",IF('Start here'!$B$6="Taken from the allowance",'Start here'!$B$11,0))</f>
        <v/>
      </c>
      <c r="D13" s="19" t="str">
        <f>IF($A13="","",'Apr 2027'!$AG$14)</f>
        <v/>
      </c>
      <c r="E13" s="19" t="str">
        <f>IF($A13="","",'May 2027'!$AG$14)</f>
        <v/>
      </c>
      <c r="F13" s="19" t="str">
        <f>IF($A13="","",'Jun 2027'!$AG$14)</f>
        <v/>
      </c>
      <c r="G13" s="19" t="str">
        <f>IF($A13="","",'Jul 2027'!$AG$14)</f>
        <v/>
      </c>
      <c r="H13" s="19" t="str">
        <f>IF($A13="","",'Aug 2027'!$AG$14)</f>
        <v/>
      </c>
      <c r="I13" s="19" t="str">
        <f>IF($A13="","",'Sep 2027'!$AG$14)</f>
        <v/>
      </c>
      <c r="J13" s="19" t="str">
        <f>IF($A13="","",'Oct 2027'!$AG$14)</f>
        <v/>
      </c>
      <c r="K13" s="19" t="str">
        <f>IF($A13="","",'Nov 2027'!$AG$14)</f>
        <v/>
      </c>
      <c r="L13" s="19" t="str">
        <f>IF($A13="","",'Dec 2027'!$AG$14)</f>
        <v/>
      </c>
      <c r="M13" s="19" t="str">
        <f>IF($A13="","",'Jan 2028'!$AG$14)</f>
        <v/>
      </c>
      <c r="N13" s="19" t="str">
        <f>IF($A13="","",'Feb 2028'!$AG$14)</f>
        <v/>
      </c>
      <c r="O13" s="19" t="str">
        <f>IF($A13="","",'Mar 2028'!$AG$14)</f>
        <v/>
      </c>
      <c r="P13" s="19" t="str">
        <f t="shared" si="0"/>
        <v/>
      </c>
      <c r="Q13" s="20" t="str">
        <f t="shared" si="1"/>
        <v/>
      </c>
      <c r="R13" s="19" t="str">
        <f>IF($A13="","",'Apr 2027'!$AH$14+'May 2027'!$AH$14+'Jun 2027'!$AH$14+'Jul 2027'!$AH$14+'Aug 2027'!$AH$14+'Sep 2027'!$AH$14+'Oct 2027'!$AH$14+'Nov 2027'!$AH$14+'Dec 2027'!$AH$14+'Jan 2028'!$AH$14+'Feb 2028'!$AH$14+'Mar 2028'!$AH$14)</f>
        <v/>
      </c>
      <c r="S13" s="19" t="str">
        <f>IF($A13="","",'Apr 2027'!$AI$14+'May 2027'!$AI$14+'Jun 2027'!$AI$14+'Jul 2027'!$AI$14+'Aug 2027'!$AI$14+'Sep 2027'!$AI$14+'Oct 2027'!$AI$14+'Nov 2027'!$AI$14+'Dec 2027'!$AI$14+'Jan 2028'!$AI$14+'Feb 2028'!$AI$14+'Mar 2028'!$AI$14)</f>
        <v/>
      </c>
    </row>
    <row r="14" spans="1:19" x14ac:dyDescent="0.2">
      <c r="A14" s="17"/>
      <c r="B14" s="18" t="str">
        <f>IF($A14="","",'Start here'!$B$7)</f>
        <v/>
      </c>
      <c r="C14" s="19" t="str">
        <f>IF($A14="","",IF('Start here'!$B$6="Taken from the allowance",'Start here'!$B$11,0))</f>
        <v/>
      </c>
      <c r="D14" s="19" t="str">
        <f>IF($A14="","",'Apr 2027'!$AG$15)</f>
        <v/>
      </c>
      <c r="E14" s="19" t="str">
        <f>IF($A14="","",'May 2027'!$AG$15)</f>
        <v/>
      </c>
      <c r="F14" s="19" t="str">
        <f>IF($A14="","",'Jun 2027'!$AG$15)</f>
        <v/>
      </c>
      <c r="G14" s="19" t="str">
        <f>IF($A14="","",'Jul 2027'!$AG$15)</f>
        <v/>
      </c>
      <c r="H14" s="19" t="str">
        <f>IF($A14="","",'Aug 2027'!$AG$15)</f>
        <v/>
      </c>
      <c r="I14" s="19" t="str">
        <f>IF($A14="","",'Sep 2027'!$AG$15)</f>
        <v/>
      </c>
      <c r="J14" s="19" t="str">
        <f>IF($A14="","",'Oct 2027'!$AG$15)</f>
        <v/>
      </c>
      <c r="K14" s="19" t="str">
        <f>IF($A14="","",'Nov 2027'!$AG$15)</f>
        <v/>
      </c>
      <c r="L14" s="19" t="str">
        <f>IF($A14="","",'Dec 2027'!$AG$15)</f>
        <v/>
      </c>
      <c r="M14" s="19" t="str">
        <f>IF($A14="","",'Jan 2028'!$AG$15)</f>
        <v/>
      </c>
      <c r="N14" s="19" t="str">
        <f>IF($A14="","",'Feb 2028'!$AG$15)</f>
        <v/>
      </c>
      <c r="O14" s="19" t="str">
        <f>IF($A14="","",'Mar 2028'!$AG$15)</f>
        <v/>
      </c>
      <c r="P14" s="19" t="str">
        <f t="shared" si="0"/>
        <v/>
      </c>
      <c r="Q14" s="20" t="str">
        <f t="shared" si="1"/>
        <v/>
      </c>
      <c r="R14" s="19" t="str">
        <f>IF($A14="","",'Apr 2027'!$AH$15+'May 2027'!$AH$15+'Jun 2027'!$AH$15+'Jul 2027'!$AH$15+'Aug 2027'!$AH$15+'Sep 2027'!$AH$15+'Oct 2027'!$AH$15+'Nov 2027'!$AH$15+'Dec 2027'!$AH$15+'Jan 2028'!$AH$15+'Feb 2028'!$AH$15+'Mar 2028'!$AH$15)</f>
        <v/>
      </c>
      <c r="S14" s="19" t="str">
        <f>IF($A14="","",'Apr 2027'!$AI$15+'May 2027'!$AI$15+'Jun 2027'!$AI$15+'Jul 2027'!$AI$15+'Aug 2027'!$AI$15+'Sep 2027'!$AI$15+'Oct 2027'!$AI$15+'Nov 2027'!$AI$15+'Dec 2027'!$AI$15+'Jan 2028'!$AI$15+'Feb 2028'!$AI$15+'Mar 2028'!$AI$15)</f>
        <v/>
      </c>
    </row>
    <row r="15" spans="1:19" x14ac:dyDescent="0.2">
      <c r="A15" s="17"/>
      <c r="B15" s="18" t="str">
        <f>IF($A15="","",'Start here'!$B$7)</f>
        <v/>
      </c>
      <c r="C15" s="19" t="str">
        <f>IF($A15="","",IF('Start here'!$B$6="Taken from the allowance",'Start here'!$B$11,0))</f>
        <v/>
      </c>
      <c r="D15" s="19" t="str">
        <f>IF($A15="","",'Apr 2027'!$AG$16)</f>
        <v/>
      </c>
      <c r="E15" s="19" t="str">
        <f>IF($A15="","",'May 2027'!$AG$16)</f>
        <v/>
      </c>
      <c r="F15" s="19" t="str">
        <f>IF($A15="","",'Jun 2027'!$AG$16)</f>
        <v/>
      </c>
      <c r="G15" s="19" t="str">
        <f>IF($A15="","",'Jul 2027'!$AG$16)</f>
        <v/>
      </c>
      <c r="H15" s="19" t="str">
        <f>IF($A15="","",'Aug 2027'!$AG$16)</f>
        <v/>
      </c>
      <c r="I15" s="19" t="str">
        <f>IF($A15="","",'Sep 2027'!$AG$16)</f>
        <v/>
      </c>
      <c r="J15" s="19" t="str">
        <f>IF($A15="","",'Oct 2027'!$AG$16)</f>
        <v/>
      </c>
      <c r="K15" s="19" t="str">
        <f>IF($A15="","",'Nov 2027'!$AG$16)</f>
        <v/>
      </c>
      <c r="L15" s="19" t="str">
        <f>IF($A15="","",'Dec 2027'!$AG$16)</f>
        <v/>
      </c>
      <c r="M15" s="19" t="str">
        <f>IF($A15="","",'Jan 2028'!$AG$16)</f>
        <v/>
      </c>
      <c r="N15" s="19" t="str">
        <f>IF($A15="","",'Feb 2028'!$AG$16)</f>
        <v/>
      </c>
      <c r="O15" s="19" t="str">
        <f>IF($A15="","",'Mar 2028'!$AG$16)</f>
        <v/>
      </c>
      <c r="P15" s="19" t="str">
        <f t="shared" si="0"/>
        <v/>
      </c>
      <c r="Q15" s="20" t="str">
        <f t="shared" si="1"/>
        <v/>
      </c>
      <c r="R15" s="19" t="str">
        <f>IF($A15="","",'Apr 2027'!$AH$16+'May 2027'!$AH$16+'Jun 2027'!$AH$16+'Jul 2027'!$AH$16+'Aug 2027'!$AH$16+'Sep 2027'!$AH$16+'Oct 2027'!$AH$16+'Nov 2027'!$AH$16+'Dec 2027'!$AH$16+'Jan 2028'!$AH$16+'Feb 2028'!$AH$16+'Mar 2028'!$AH$16)</f>
        <v/>
      </c>
      <c r="S15" s="19" t="str">
        <f>IF($A15="","",'Apr 2027'!$AI$16+'May 2027'!$AI$16+'Jun 2027'!$AI$16+'Jul 2027'!$AI$16+'Aug 2027'!$AI$16+'Sep 2027'!$AI$16+'Oct 2027'!$AI$16+'Nov 2027'!$AI$16+'Dec 2027'!$AI$16+'Jan 2028'!$AI$16+'Feb 2028'!$AI$16+'Mar 2028'!$AI$16)</f>
        <v/>
      </c>
    </row>
    <row r="16" spans="1:19" x14ac:dyDescent="0.2">
      <c r="A16" s="17"/>
      <c r="B16" s="18" t="str">
        <f>IF($A16="","",'Start here'!$B$7)</f>
        <v/>
      </c>
      <c r="C16" s="19" t="str">
        <f>IF($A16="","",IF('Start here'!$B$6="Taken from the allowance",'Start here'!$B$11,0))</f>
        <v/>
      </c>
      <c r="D16" s="19" t="str">
        <f>IF($A16="","",'Apr 2027'!$AG$17)</f>
        <v/>
      </c>
      <c r="E16" s="19" t="str">
        <f>IF($A16="","",'May 2027'!$AG$17)</f>
        <v/>
      </c>
      <c r="F16" s="19" t="str">
        <f>IF($A16="","",'Jun 2027'!$AG$17)</f>
        <v/>
      </c>
      <c r="G16" s="19" t="str">
        <f>IF($A16="","",'Jul 2027'!$AG$17)</f>
        <v/>
      </c>
      <c r="H16" s="19" t="str">
        <f>IF($A16="","",'Aug 2027'!$AG$17)</f>
        <v/>
      </c>
      <c r="I16" s="19" t="str">
        <f>IF($A16="","",'Sep 2027'!$AG$17)</f>
        <v/>
      </c>
      <c r="J16" s="19" t="str">
        <f>IF($A16="","",'Oct 2027'!$AG$17)</f>
        <v/>
      </c>
      <c r="K16" s="19" t="str">
        <f>IF($A16="","",'Nov 2027'!$AG$17)</f>
        <v/>
      </c>
      <c r="L16" s="19" t="str">
        <f>IF($A16="","",'Dec 2027'!$AG$17)</f>
        <v/>
      </c>
      <c r="M16" s="19" t="str">
        <f>IF($A16="","",'Jan 2028'!$AG$17)</f>
        <v/>
      </c>
      <c r="N16" s="19" t="str">
        <f>IF($A16="","",'Feb 2028'!$AG$17)</f>
        <v/>
      </c>
      <c r="O16" s="19" t="str">
        <f>IF($A16="","",'Mar 2028'!$AG$17)</f>
        <v/>
      </c>
      <c r="P16" s="19" t="str">
        <f t="shared" si="0"/>
        <v/>
      </c>
      <c r="Q16" s="20" t="str">
        <f t="shared" si="1"/>
        <v/>
      </c>
      <c r="R16" s="19" t="str">
        <f>IF($A16="","",'Apr 2027'!$AH$17+'May 2027'!$AH$17+'Jun 2027'!$AH$17+'Jul 2027'!$AH$17+'Aug 2027'!$AH$17+'Sep 2027'!$AH$17+'Oct 2027'!$AH$17+'Nov 2027'!$AH$17+'Dec 2027'!$AH$17+'Jan 2028'!$AH$17+'Feb 2028'!$AH$17+'Mar 2028'!$AH$17)</f>
        <v/>
      </c>
      <c r="S16" s="19" t="str">
        <f>IF($A16="","",'Apr 2027'!$AI$17+'May 2027'!$AI$17+'Jun 2027'!$AI$17+'Jul 2027'!$AI$17+'Aug 2027'!$AI$17+'Sep 2027'!$AI$17+'Oct 2027'!$AI$17+'Nov 2027'!$AI$17+'Dec 2027'!$AI$17+'Jan 2028'!$AI$17+'Feb 2028'!$AI$17+'Mar 2028'!$AI$17)</f>
        <v/>
      </c>
    </row>
    <row r="17" spans="1:19" x14ac:dyDescent="0.2">
      <c r="A17" s="17"/>
      <c r="B17" s="18" t="str">
        <f>IF($A17="","",'Start here'!$B$7)</f>
        <v/>
      </c>
      <c r="C17" s="19" t="str">
        <f>IF($A17="","",IF('Start here'!$B$6="Taken from the allowance",'Start here'!$B$11,0))</f>
        <v/>
      </c>
      <c r="D17" s="19" t="str">
        <f>IF($A17="","",'Apr 2027'!$AG$18)</f>
        <v/>
      </c>
      <c r="E17" s="19" t="str">
        <f>IF($A17="","",'May 2027'!$AG$18)</f>
        <v/>
      </c>
      <c r="F17" s="19" t="str">
        <f>IF($A17="","",'Jun 2027'!$AG$18)</f>
        <v/>
      </c>
      <c r="G17" s="19" t="str">
        <f>IF($A17="","",'Jul 2027'!$AG$18)</f>
        <v/>
      </c>
      <c r="H17" s="19" t="str">
        <f>IF($A17="","",'Aug 2027'!$AG$18)</f>
        <v/>
      </c>
      <c r="I17" s="19" t="str">
        <f>IF($A17="","",'Sep 2027'!$AG$18)</f>
        <v/>
      </c>
      <c r="J17" s="19" t="str">
        <f>IF($A17="","",'Oct 2027'!$AG$18)</f>
        <v/>
      </c>
      <c r="K17" s="19" t="str">
        <f>IF($A17="","",'Nov 2027'!$AG$18)</f>
        <v/>
      </c>
      <c r="L17" s="19" t="str">
        <f>IF($A17="","",'Dec 2027'!$AG$18)</f>
        <v/>
      </c>
      <c r="M17" s="19" t="str">
        <f>IF($A17="","",'Jan 2028'!$AG$18)</f>
        <v/>
      </c>
      <c r="N17" s="19" t="str">
        <f>IF($A17="","",'Feb 2028'!$AG$18)</f>
        <v/>
      </c>
      <c r="O17" s="19" t="str">
        <f>IF($A17="","",'Mar 2028'!$AG$18)</f>
        <v/>
      </c>
      <c r="P17" s="19" t="str">
        <f t="shared" si="0"/>
        <v/>
      </c>
      <c r="Q17" s="20" t="str">
        <f t="shared" si="1"/>
        <v/>
      </c>
      <c r="R17" s="19" t="str">
        <f>IF($A17="","",'Apr 2027'!$AH$18+'May 2027'!$AH$18+'Jun 2027'!$AH$18+'Jul 2027'!$AH$18+'Aug 2027'!$AH$18+'Sep 2027'!$AH$18+'Oct 2027'!$AH$18+'Nov 2027'!$AH$18+'Dec 2027'!$AH$18+'Jan 2028'!$AH$18+'Feb 2028'!$AH$18+'Mar 2028'!$AH$18)</f>
        <v/>
      </c>
      <c r="S17" s="19" t="str">
        <f>IF($A17="","",'Apr 2027'!$AI$18+'May 2027'!$AI$18+'Jun 2027'!$AI$18+'Jul 2027'!$AI$18+'Aug 2027'!$AI$18+'Sep 2027'!$AI$18+'Oct 2027'!$AI$18+'Nov 2027'!$AI$18+'Dec 2027'!$AI$18+'Jan 2028'!$AI$18+'Feb 2028'!$AI$18+'Mar 2028'!$AI$18)</f>
        <v/>
      </c>
    </row>
    <row r="18" spans="1:19" x14ac:dyDescent="0.2">
      <c r="A18" s="17"/>
      <c r="B18" s="18" t="str">
        <f>IF($A18="","",'Start here'!$B$7)</f>
        <v/>
      </c>
      <c r="C18" s="19" t="str">
        <f>IF($A18="","",IF('Start here'!$B$6="Taken from the allowance",'Start here'!$B$11,0))</f>
        <v/>
      </c>
      <c r="D18" s="19" t="str">
        <f>IF($A18="","",'Apr 2027'!$AG$19)</f>
        <v/>
      </c>
      <c r="E18" s="19" t="str">
        <f>IF($A18="","",'May 2027'!$AG$19)</f>
        <v/>
      </c>
      <c r="F18" s="19" t="str">
        <f>IF($A18="","",'Jun 2027'!$AG$19)</f>
        <v/>
      </c>
      <c r="G18" s="19" t="str">
        <f>IF($A18="","",'Jul 2027'!$AG$19)</f>
        <v/>
      </c>
      <c r="H18" s="19" t="str">
        <f>IF($A18="","",'Aug 2027'!$AG$19)</f>
        <v/>
      </c>
      <c r="I18" s="19" t="str">
        <f>IF($A18="","",'Sep 2027'!$AG$19)</f>
        <v/>
      </c>
      <c r="J18" s="19" t="str">
        <f>IF($A18="","",'Oct 2027'!$AG$19)</f>
        <v/>
      </c>
      <c r="K18" s="19" t="str">
        <f>IF($A18="","",'Nov 2027'!$AG$19)</f>
        <v/>
      </c>
      <c r="L18" s="19" t="str">
        <f>IF($A18="","",'Dec 2027'!$AG$19)</f>
        <v/>
      </c>
      <c r="M18" s="19" t="str">
        <f>IF($A18="","",'Jan 2028'!$AG$19)</f>
        <v/>
      </c>
      <c r="N18" s="19" t="str">
        <f>IF($A18="","",'Feb 2028'!$AG$19)</f>
        <v/>
      </c>
      <c r="O18" s="19" t="str">
        <f>IF($A18="","",'Mar 2028'!$AG$19)</f>
        <v/>
      </c>
      <c r="P18" s="19" t="str">
        <f t="shared" si="0"/>
        <v/>
      </c>
      <c r="Q18" s="20" t="str">
        <f t="shared" si="1"/>
        <v/>
      </c>
      <c r="R18" s="19" t="str">
        <f>IF($A18="","",'Apr 2027'!$AH$19+'May 2027'!$AH$19+'Jun 2027'!$AH$19+'Jul 2027'!$AH$19+'Aug 2027'!$AH$19+'Sep 2027'!$AH$19+'Oct 2027'!$AH$19+'Nov 2027'!$AH$19+'Dec 2027'!$AH$19+'Jan 2028'!$AH$19+'Feb 2028'!$AH$19+'Mar 2028'!$AH$19)</f>
        <v/>
      </c>
      <c r="S18" s="19" t="str">
        <f>IF($A18="","",'Apr 2027'!$AI$19+'May 2027'!$AI$19+'Jun 2027'!$AI$19+'Jul 2027'!$AI$19+'Aug 2027'!$AI$19+'Sep 2027'!$AI$19+'Oct 2027'!$AI$19+'Nov 2027'!$AI$19+'Dec 2027'!$AI$19+'Jan 2028'!$AI$19+'Feb 2028'!$AI$19+'Mar 2028'!$AI$19)</f>
        <v/>
      </c>
    </row>
    <row r="19" spans="1:19" x14ac:dyDescent="0.2">
      <c r="A19" s="17"/>
      <c r="B19" s="18" t="str">
        <f>IF($A19="","",'Start here'!$B$7)</f>
        <v/>
      </c>
      <c r="C19" s="19" t="str">
        <f>IF($A19="","",IF('Start here'!$B$6="Taken from the allowance",'Start here'!$B$11,0))</f>
        <v/>
      </c>
      <c r="D19" s="19" t="str">
        <f>IF($A19="","",'Apr 2027'!$AG$20)</f>
        <v/>
      </c>
      <c r="E19" s="19" t="str">
        <f>IF($A19="","",'May 2027'!$AG$20)</f>
        <v/>
      </c>
      <c r="F19" s="19" t="str">
        <f>IF($A19="","",'Jun 2027'!$AG$20)</f>
        <v/>
      </c>
      <c r="G19" s="19" t="str">
        <f>IF($A19="","",'Jul 2027'!$AG$20)</f>
        <v/>
      </c>
      <c r="H19" s="19" t="str">
        <f>IF($A19="","",'Aug 2027'!$AG$20)</f>
        <v/>
      </c>
      <c r="I19" s="19" t="str">
        <f>IF($A19="","",'Sep 2027'!$AG$20)</f>
        <v/>
      </c>
      <c r="J19" s="19" t="str">
        <f>IF($A19="","",'Oct 2027'!$AG$20)</f>
        <v/>
      </c>
      <c r="K19" s="19" t="str">
        <f>IF($A19="","",'Nov 2027'!$AG$20)</f>
        <v/>
      </c>
      <c r="L19" s="19" t="str">
        <f>IF($A19="","",'Dec 2027'!$AG$20)</f>
        <v/>
      </c>
      <c r="M19" s="19" t="str">
        <f>IF($A19="","",'Jan 2028'!$AG$20)</f>
        <v/>
      </c>
      <c r="N19" s="19" t="str">
        <f>IF($A19="","",'Feb 2028'!$AG$20)</f>
        <v/>
      </c>
      <c r="O19" s="19" t="str">
        <f>IF($A19="","",'Mar 2028'!$AG$20)</f>
        <v/>
      </c>
      <c r="P19" s="19" t="str">
        <f t="shared" si="0"/>
        <v/>
      </c>
      <c r="Q19" s="20" t="str">
        <f t="shared" si="1"/>
        <v/>
      </c>
      <c r="R19" s="19" t="str">
        <f>IF($A19="","",'Apr 2027'!$AH$20+'May 2027'!$AH$20+'Jun 2027'!$AH$20+'Jul 2027'!$AH$20+'Aug 2027'!$AH$20+'Sep 2027'!$AH$20+'Oct 2027'!$AH$20+'Nov 2027'!$AH$20+'Dec 2027'!$AH$20+'Jan 2028'!$AH$20+'Feb 2028'!$AH$20+'Mar 2028'!$AH$20)</f>
        <v/>
      </c>
      <c r="S19" s="19" t="str">
        <f>IF($A19="","",'Apr 2027'!$AI$20+'May 2027'!$AI$20+'Jun 2027'!$AI$20+'Jul 2027'!$AI$20+'Aug 2027'!$AI$20+'Sep 2027'!$AI$20+'Oct 2027'!$AI$20+'Nov 2027'!$AI$20+'Dec 2027'!$AI$20+'Jan 2028'!$AI$20+'Feb 2028'!$AI$20+'Mar 2028'!$AI$20)</f>
        <v/>
      </c>
    </row>
    <row r="20" spans="1:19" x14ac:dyDescent="0.2">
      <c r="A20" s="17"/>
      <c r="B20" s="18" t="str">
        <f>IF($A20="","",'Start here'!$B$7)</f>
        <v/>
      </c>
      <c r="C20" s="19" t="str">
        <f>IF($A20="","",IF('Start here'!$B$6="Taken from the allowance",'Start here'!$B$11,0))</f>
        <v/>
      </c>
      <c r="D20" s="19" t="str">
        <f>IF($A20="","",'Apr 2027'!$AG$21)</f>
        <v/>
      </c>
      <c r="E20" s="19" t="str">
        <f>IF($A20="","",'May 2027'!$AG$21)</f>
        <v/>
      </c>
      <c r="F20" s="19" t="str">
        <f>IF($A20="","",'Jun 2027'!$AG$21)</f>
        <v/>
      </c>
      <c r="G20" s="19" t="str">
        <f>IF($A20="","",'Jul 2027'!$AG$21)</f>
        <v/>
      </c>
      <c r="H20" s="19" t="str">
        <f>IF($A20="","",'Aug 2027'!$AG$21)</f>
        <v/>
      </c>
      <c r="I20" s="19" t="str">
        <f>IF($A20="","",'Sep 2027'!$AG$21)</f>
        <v/>
      </c>
      <c r="J20" s="19" t="str">
        <f>IF($A20="","",'Oct 2027'!$AG$21)</f>
        <v/>
      </c>
      <c r="K20" s="19" t="str">
        <f>IF($A20="","",'Nov 2027'!$AG$21)</f>
        <v/>
      </c>
      <c r="L20" s="19" t="str">
        <f>IF($A20="","",'Dec 2027'!$AG$21)</f>
        <v/>
      </c>
      <c r="M20" s="19" t="str">
        <f>IF($A20="","",'Jan 2028'!$AG$21)</f>
        <v/>
      </c>
      <c r="N20" s="19" t="str">
        <f>IF($A20="","",'Feb 2028'!$AG$21)</f>
        <v/>
      </c>
      <c r="O20" s="19" t="str">
        <f>IF($A20="","",'Mar 2028'!$AG$21)</f>
        <v/>
      </c>
      <c r="P20" s="19" t="str">
        <f t="shared" si="0"/>
        <v/>
      </c>
      <c r="Q20" s="20" t="str">
        <f t="shared" si="1"/>
        <v/>
      </c>
      <c r="R20" s="19" t="str">
        <f>IF($A20="","",'Apr 2027'!$AH$21+'May 2027'!$AH$21+'Jun 2027'!$AH$21+'Jul 2027'!$AH$21+'Aug 2027'!$AH$21+'Sep 2027'!$AH$21+'Oct 2027'!$AH$21+'Nov 2027'!$AH$21+'Dec 2027'!$AH$21+'Jan 2028'!$AH$21+'Feb 2028'!$AH$21+'Mar 2028'!$AH$21)</f>
        <v/>
      </c>
      <c r="S20" s="19" t="str">
        <f>IF($A20="","",'Apr 2027'!$AI$21+'May 2027'!$AI$21+'Jun 2027'!$AI$21+'Jul 2027'!$AI$21+'Aug 2027'!$AI$21+'Sep 2027'!$AI$21+'Oct 2027'!$AI$21+'Nov 2027'!$AI$21+'Dec 2027'!$AI$21+'Jan 2028'!$AI$21+'Feb 2028'!$AI$21+'Mar 2028'!$AI$21)</f>
        <v/>
      </c>
    </row>
    <row r="21" spans="1:19" x14ac:dyDescent="0.2">
      <c r="A21" s="17"/>
      <c r="B21" s="18" t="str">
        <f>IF($A21="","",'Start here'!$B$7)</f>
        <v/>
      </c>
      <c r="C21" s="19" t="str">
        <f>IF($A21="","",IF('Start here'!$B$6="Taken from the allowance",'Start here'!$B$11,0))</f>
        <v/>
      </c>
      <c r="D21" s="19" t="str">
        <f>IF($A21="","",'Apr 2027'!$AG$22)</f>
        <v/>
      </c>
      <c r="E21" s="19" t="str">
        <f>IF($A21="","",'May 2027'!$AG$22)</f>
        <v/>
      </c>
      <c r="F21" s="19" t="str">
        <f>IF($A21="","",'Jun 2027'!$AG$22)</f>
        <v/>
      </c>
      <c r="G21" s="19" t="str">
        <f>IF($A21="","",'Jul 2027'!$AG$22)</f>
        <v/>
      </c>
      <c r="H21" s="19" t="str">
        <f>IF($A21="","",'Aug 2027'!$AG$22)</f>
        <v/>
      </c>
      <c r="I21" s="19" t="str">
        <f>IF($A21="","",'Sep 2027'!$AG$22)</f>
        <v/>
      </c>
      <c r="J21" s="19" t="str">
        <f>IF($A21="","",'Oct 2027'!$AG$22)</f>
        <v/>
      </c>
      <c r="K21" s="19" t="str">
        <f>IF($A21="","",'Nov 2027'!$AG$22)</f>
        <v/>
      </c>
      <c r="L21" s="19" t="str">
        <f>IF($A21="","",'Dec 2027'!$AG$22)</f>
        <v/>
      </c>
      <c r="M21" s="19" t="str">
        <f>IF($A21="","",'Jan 2028'!$AG$22)</f>
        <v/>
      </c>
      <c r="N21" s="19" t="str">
        <f>IF($A21="","",'Feb 2028'!$AG$22)</f>
        <v/>
      </c>
      <c r="O21" s="19" t="str">
        <f>IF($A21="","",'Mar 2028'!$AG$22)</f>
        <v/>
      </c>
      <c r="P21" s="19" t="str">
        <f t="shared" si="0"/>
        <v/>
      </c>
      <c r="Q21" s="20" t="str">
        <f t="shared" si="1"/>
        <v/>
      </c>
      <c r="R21" s="19" t="str">
        <f>IF($A21="","",'Apr 2027'!$AH$22+'May 2027'!$AH$22+'Jun 2027'!$AH$22+'Jul 2027'!$AH$22+'Aug 2027'!$AH$22+'Sep 2027'!$AH$22+'Oct 2027'!$AH$22+'Nov 2027'!$AH$22+'Dec 2027'!$AH$22+'Jan 2028'!$AH$22+'Feb 2028'!$AH$22+'Mar 2028'!$AH$22)</f>
        <v/>
      </c>
      <c r="S21" s="19" t="str">
        <f>IF($A21="","",'Apr 2027'!$AI$22+'May 2027'!$AI$22+'Jun 2027'!$AI$22+'Jul 2027'!$AI$22+'Aug 2027'!$AI$22+'Sep 2027'!$AI$22+'Oct 2027'!$AI$22+'Nov 2027'!$AI$22+'Dec 2027'!$AI$22+'Jan 2028'!$AI$22+'Feb 2028'!$AI$22+'Mar 2028'!$AI$22)</f>
        <v/>
      </c>
    </row>
    <row r="22" spans="1:19" x14ac:dyDescent="0.2">
      <c r="A22" s="17"/>
      <c r="B22" s="18" t="str">
        <f>IF($A22="","",'Start here'!$B$7)</f>
        <v/>
      </c>
      <c r="C22" s="19" t="str">
        <f>IF($A22="","",IF('Start here'!$B$6="Taken from the allowance",'Start here'!$B$11,0))</f>
        <v/>
      </c>
      <c r="D22" s="19" t="str">
        <f>IF($A22="","",'Apr 2027'!$AG$23)</f>
        <v/>
      </c>
      <c r="E22" s="19" t="str">
        <f>IF($A22="","",'May 2027'!$AG$23)</f>
        <v/>
      </c>
      <c r="F22" s="19" t="str">
        <f>IF($A22="","",'Jun 2027'!$AG$23)</f>
        <v/>
      </c>
      <c r="G22" s="19" t="str">
        <f>IF($A22="","",'Jul 2027'!$AG$23)</f>
        <v/>
      </c>
      <c r="H22" s="19" t="str">
        <f>IF($A22="","",'Aug 2027'!$AG$23)</f>
        <v/>
      </c>
      <c r="I22" s="19" t="str">
        <f>IF($A22="","",'Sep 2027'!$AG$23)</f>
        <v/>
      </c>
      <c r="J22" s="19" t="str">
        <f>IF($A22="","",'Oct 2027'!$AG$23)</f>
        <v/>
      </c>
      <c r="K22" s="19" t="str">
        <f>IF($A22="","",'Nov 2027'!$AG$23)</f>
        <v/>
      </c>
      <c r="L22" s="19" t="str">
        <f>IF($A22="","",'Dec 2027'!$AG$23)</f>
        <v/>
      </c>
      <c r="M22" s="19" t="str">
        <f>IF($A22="","",'Jan 2028'!$AG$23)</f>
        <v/>
      </c>
      <c r="N22" s="19" t="str">
        <f>IF($A22="","",'Feb 2028'!$AG$23)</f>
        <v/>
      </c>
      <c r="O22" s="19" t="str">
        <f>IF($A22="","",'Mar 2028'!$AG$23)</f>
        <v/>
      </c>
      <c r="P22" s="19" t="str">
        <f t="shared" si="0"/>
        <v/>
      </c>
      <c r="Q22" s="20" t="str">
        <f t="shared" si="1"/>
        <v/>
      </c>
      <c r="R22" s="19" t="str">
        <f>IF($A22="","",'Apr 2027'!$AH$23+'May 2027'!$AH$23+'Jun 2027'!$AH$23+'Jul 2027'!$AH$23+'Aug 2027'!$AH$23+'Sep 2027'!$AH$23+'Oct 2027'!$AH$23+'Nov 2027'!$AH$23+'Dec 2027'!$AH$23+'Jan 2028'!$AH$23+'Feb 2028'!$AH$23+'Mar 2028'!$AH$23)</f>
        <v/>
      </c>
      <c r="S22" s="19" t="str">
        <f>IF($A22="","",'Apr 2027'!$AI$23+'May 2027'!$AI$23+'Jun 2027'!$AI$23+'Jul 2027'!$AI$23+'Aug 2027'!$AI$23+'Sep 2027'!$AI$23+'Oct 2027'!$AI$23+'Nov 2027'!$AI$23+'Dec 2027'!$AI$23+'Jan 2028'!$AI$23+'Feb 2028'!$AI$23+'Mar 2028'!$AI$23)</f>
        <v/>
      </c>
    </row>
    <row r="23" spans="1:19" x14ac:dyDescent="0.2">
      <c r="A23" s="17"/>
      <c r="B23" s="18" t="str">
        <f>IF($A23="","",'Start here'!$B$7)</f>
        <v/>
      </c>
      <c r="C23" s="19" t="str">
        <f>IF($A23="","",IF('Start here'!$B$6="Taken from the allowance",'Start here'!$B$11,0))</f>
        <v/>
      </c>
      <c r="D23" s="19" t="str">
        <f>IF($A23="","",'Apr 2027'!$AG$24)</f>
        <v/>
      </c>
      <c r="E23" s="19" t="str">
        <f>IF($A23="","",'May 2027'!$AG$24)</f>
        <v/>
      </c>
      <c r="F23" s="19" t="str">
        <f>IF($A23="","",'Jun 2027'!$AG$24)</f>
        <v/>
      </c>
      <c r="G23" s="19" t="str">
        <f>IF($A23="","",'Jul 2027'!$AG$24)</f>
        <v/>
      </c>
      <c r="H23" s="19" t="str">
        <f>IF($A23="","",'Aug 2027'!$AG$24)</f>
        <v/>
      </c>
      <c r="I23" s="19" t="str">
        <f>IF($A23="","",'Sep 2027'!$AG$24)</f>
        <v/>
      </c>
      <c r="J23" s="19" t="str">
        <f>IF($A23="","",'Oct 2027'!$AG$24)</f>
        <v/>
      </c>
      <c r="K23" s="19" t="str">
        <f>IF($A23="","",'Nov 2027'!$AG$24)</f>
        <v/>
      </c>
      <c r="L23" s="19" t="str">
        <f>IF($A23="","",'Dec 2027'!$AG$24)</f>
        <v/>
      </c>
      <c r="M23" s="19" t="str">
        <f>IF($A23="","",'Jan 2028'!$AG$24)</f>
        <v/>
      </c>
      <c r="N23" s="19" t="str">
        <f>IF($A23="","",'Feb 2028'!$AG$24)</f>
        <v/>
      </c>
      <c r="O23" s="19" t="str">
        <f>IF($A23="","",'Mar 2028'!$AG$24)</f>
        <v/>
      </c>
      <c r="P23" s="19" t="str">
        <f t="shared" si="0"/>
        <v/>
      </c>
      <c r="Q23" s="20" t="str">
        <f t="shared" si="1"/>
        <v/>
      </c>
      <c r="R23" s="19" t="str">
        <f>IF($A23="","",'Apr 2027'!$AH$24+'May 2027'!$AH$24+'Jun 2027'!$AH$24+'Jul 2027'!$AH$24+'Aug 2027'!$AH$24+'Sep 2027'!$AH$24+'Oct 2027'!$AH$24+'Nov 2027'!$AH$24+'Dec 2027'!$AH$24+'Jan 2028'!$AH$24+'Feb 2028'!$AH$24+'Mar 2028'!$AH$24)</f>
        <v/>
      </c>
      <c r="S23" s="19" t="str">
        <f>IF($A23="","",'Apr 2027'!$AI$24+'May 2027'!$AI$24+'Jun 2027'!$AI$24+'Jul 2027'!$AI$24+'Aug 2027'!$AI$24+'Sep 2027'!$AI$24+'Oct 2027'!$AI$24+'Nov 2027'!$AI$24+'Dec 2027'!$AI$24+'Jan 2028'!$AI$24+'Feb 2028'!$AI$24+'Mar 2028'!$AI$24)</f>
        <v/>
      </c>
    </row>
    <row r="24" spans="1:19" x14ac:dyDescent="0.2">
      <c r="A24" s="17"/>
      <c r="B24" s="18" t="str">
        <f>IF($A24="","",'Start here'!$B$7)</f>
        <v/>
      </c>
      <c r="C24" s="19" t="str">
        <f>IF($A24="","",IF('Start here'!$B$6="Taken from the allowance",'Start here'!$B$11,0))</f>
        <v/>
      </c>
      <c r="D24" s="19" t="str">
        <f>IF($A24="","",'Apr 2027'!$AG$25)</f>
        <v/>
      </c>
      <c r="E24" s="19" t="str">
        <f>IF($A24="","",'May 2027'!$AG$25)</f>
        <v/>
      </c>
      <c r="F24" s="19" t="str">
        <f>IF($A24="","",'Jun 2027'!$AG$25)</f>
        <v/>
      </c>
      <c r="G24" s="19" t="str">
        <f>IF($A24="","",'Jul 2027'!$AG$25)</f>
        <v/>
      </c>
      <c r="H24" s="19" t="str">
        <f>IF($A24="","",'Aug 2027'!$AG$25)</f>
        <v/>
      </c>
      <c r="I24" s="19" t="str">
        <f>IF($A24="","",'Sep 2027'!$AG$25)</f>
        <v/>
      </c>
      <c r="J24" s="19" t="str">
        <f>IF($A24="","",'Oct 2027'!$AG$25)</f>
        <v/>
      </c>
      <c r="K24" s="19" t="str">
        <f>IF($A24="","",'Nov 2027'!$AG$25)</f>
        <v/>
      </c>
      <c r="L24" s="19" t="str">
        <f>IF($A24="","",'Dec 2027'!$AG$25)</f>
        <v/>
      </c>
      <c r="M24" s="19" t="str">
        <f>IF($A24="","",'Jan 2028'!$AG$25)</f>
        <v/>
      </c>
      <c r="N24" s="19" t="str">
        <f>IF($A24="","",'Feb 2028'!$AG$25)</f>
        <v/>
      </c>
      <c r="O24" s="19" t="str">
        <f>IF($A24="","",'Mar 2028'!$AG$25)</f>
        <v/>
      </c>
      <c r="P24" s="19" t="str">
        <f t="shared" si="0"/>
        <v/>
      </c>
      <c r="Q24" s="20" t="str">
        <f t="shared" si="1"/>
        <v/>
      </c>
      <c r="R24" s="19" t="str">
        <f>IF($A24="","",'Apr 2027'!$AH$25+'May 2027'!$AH$25+'Jun 2027'!$AH$25+'Jul 2027'!$AH$25+'Aug 2027'!$AH$25+'Sep 2027'!$AH$25+'Oct 2027'!$AH$25+'Nov 2027'!$AH$25+'Dec 2027'!$AH$25+'Jan 2028'!$AH$25+'Feb 2028'!$AH$25+'Mar 2028'!$AH$25)</f>
        <v/>
      </c>
      <c r="S24" s="19" t="str">
        <f>IF($A24="","",'Apr 2027'!$AI$25+'May 2027'!$AI$25+'Jun 2027'!$AI$25+'Jul 2027'!$AI$25+'Aug 2027'!$AI$25+'Sep 2027'!$AI$25+'Oct 2027'!$AI$25+'Nov 2027'!$AI$25+'Dec 2027'!$AI$25+'Jan 2028'!$AI$25+'Feb 2028'!$AI$25+'Mar 2028'!$AI$25)</f>
        <v/>
      </c>
    </row>
    <row r="25" spans="1:19" x14ac:dyDescent="0.2">
      <c r="A25" s="17"/>
      <c r="B25" s="18" t="str">
        <f>IF($A25="","",'Start here'!$B$7)</f>
        <v/>
      </c>
      <c r="C25" s="19" t="str">
        <f>IF($A25="","",IF('Start here'!$B$6="Taken from the allowance",'Start here'!$B$11,0))</f>
        <v/>
      </c>
      <c r="D25" s="19" t="str">
        <f>IF($A25="","",'Apr 2027'!$AG$26)</f>
        <v/>
      </c>
      <c r="E25" s="19" t="str">
        <f>IF($A25="","",'May 2027'!$AG$26)</f>
        <v/>
      </c>
      <c r="F25" s="19" t="str">
        <f>IF($A25="","",'Jun 2027'!$AG$26)</f>
        <v/>
      </c>
      <c r="G25" s="19" t="str">
        <f>IF($A25="","",'Jul 2027'!$AG$26)</f>
        <v/>
      </c>
      <c r="H25" s="19" t="str">
        <f>IF($A25="","",'Aug 2027'!$AG$26)</f>
        <v/>
      </c>
      <c r="I25" s="19" t="str">
        <f>IF($A25="","",'Sep 2027'!$AG$26)</f>
        <v/>
      </c>
      <c r="J25" s="19" t="str">
        <f>IF($A25="","",'Oct 2027'!$AG$26)</f>
        <v/>
      </c>
      <c r="K25" s="19" t="str">
        <f>IF($A25="","",'Nov 2027'!$AG$26)</f>
        <v/>
      </c>
      <c r="L25" s="19" t="str">
        <f>IF($A25="","",'Dec 2027'!$AG$26)</f>
        <v/>
      </c>
      <c r="M25" s="19" t="str">
        <f>IF($A25="","",'Jan 2028'!$AG$26)</f>
        <v/>
      </c>
      <c r="N25" s="19" t="str">
        <f>IF($A25="","",'Feb 2028'!$AG$26)</f>
        <v/>
      </c>
      <c r="O25" s="19" t="str">
        <f>IF($A25="","",'Mar 2028'!$AG$26)</f>
        <v/>
      </c>
      <c r="P25" s="19" t="str">
        <f t="shared" si="0"/>
        <v/>
      </c>
      <c r="Q25" s="20" t="str">
        <f t="shared" si="1"/>
        <v/>
      </c>
      <c r="R25" s="19" t="str">
        <f>IF($A25="","",'Apr 2027'!$AH$26+'May 2027'!$AH$26+'Jun 2027'!$AH$26+'Jul 2027'!$AH$26+'Aug 2027'!$AH$26+'Sep 2027'!$AH$26+'Oct 2027'!$AH$26+'Nov 2027'!$AH$26+'Dec 2027'!$AH$26+'Jan 2028'!$AH$26+'Feb 2028'!$AH$26+'Mar 2028'!$AH$26)</f>
        <v/>
      </c>
      <c r="S25" s="19" t="str">
        <f>IF($A25="","",'Apr 2027'!$AI$26+'May 2027'!$AI$26+'Jun 2027'!$AI$26+'Jul 2027'!$AI$26+'Aug 2027'!$AI$26+'Sep 2027'!$AI$26+'Oct 2027'!$AI$26+'Nov 2027'!$AI$26+'Dec 2027'!$AI$26+'Jan 2028'!$AI$26+'Feb 2028'!$AI$26+'Mar 2028'!$AI$26)</f>
        <v/>
      </c>
    </row>
    <row r="26" spans="1:19" x14ac:dyDescent="0.2">
      <c r="A26" s="17"/>
      <c r="B26" s="18" t="str">
        <f>IF($A26="","",'Start here'!$B$7)</f>
        <v/>
      </c>
      <c r="C26" s="19" t="str">
        <f>IF($A26="","",IF('Start here'!$B$6="Taken from the allowance",'Start here'!$B$11,0))</f>
        <v/>
      </c>
      <c r="D26" s="19" t="str">
        <f>IF($A26="","",'Apr 2027'!$AG$27)</f>
        <v/>
      </c>
      <c r="E26" s="19" t="str">
        <f>IF($A26="","",'May 2027'!$AG$27)</f>
        <v/>
      </c>
      <c r="F26" s="19" t="str">
        <f>IF($A26="","",'Jun 2027'!$AG$27)</f>
        <v/>
      </c>
      <c r="G26" s="19" t="str">
        <f>IF($A26="","",'Jul 2027'!$AG$27)</f>
        <v/>
      </c>
      <c r="H26" s="19" t="str">
        <f>IF($A26="","",'Aug 2027'!$AG$27)</f>
        <v/>
      </c>
      <c r="I26" s="19" t="str">
        <f>IF($A26="","",'Sep 2027'!$AG$27)</f>
        <v/>
      </c>
      <c r="J26" s="19" t="str">
        <f>IF($A26="","",'Oct 2027'!$AG$27)</f>
        <v/>
      </c>
      <c r="K26" s="19" t="str">
        <f>IF($A26="","",'Nov 2027'!$AG$27)</f>
        <v/>
      </c>
      <c r="L26" s="19" t="str">
        <f>IF($A26="","",'Dec 2027'!$AG$27)</f>
        <v/>
      </c>
      <c r="M26" s="19" t="str">
        <f>IF($A26="","",'Jan 2028'!$AG$27)</f>
        <v/>
      </c>
      <c r="N26" s="19" t="str">
        <f>IF($A26="","",'Feb 2028'!$AG$27)</f>
        <v/>
      </c>
      <c r="O26" s="19" t="str">
        <f>IF($A26="","",'Mar 2028'!$AG$27)</f>
        <v/>
      </c>
      <c r="P26" s="19" t="str">
        <f t="shared" si="0"/>
        <v/>
      </c>
      <c r="Q26" s="20" t="str">
        <f t="shared" si="1"/>
        <v/>
      </c>
      <c r="R26" s="19" t="str">
        <f>IF($A26="","",'Apr 2027'!$AH$27+'May 2027'!$AH$27+'Jun 2027'!$AH$27+'Jul 2027'!$AH$27+'Aug 2027'!$AH$27+'Sep 2027'!$AH$27+'Oct 2027'!$AH$27+'Nov 2027'!$AH$27+'Dec 2027'!$AH$27+'Jan 2028'!$AH$27+'Feb 2028'!$AH$27+'Mar 2028'!$AH$27)</f>
        <v/>
      </c>
      <c r="S26" s="19" t="str">
        <f>IF($A26="","",'Apr 2027'!$AI$27+'May 2027'!$AI$27+'Jun 2027'!$AI$27+'Jul 2027'!$AI$27+'Aug 2027'!$AI$27+'Sep 2027'!$AI$27+'Oct 2027'!$AI$27+'Nov 2027'!$AI$27+'Dec 2027'!$AI$27+'Jan 2028'!$AI$27+'Feb 2028'!$AI$27+'Mar 2028'!$AI$27)</f>
        <v/>
      </c>
    </row>
    <row r="27" spans="1:19" x14ac:dyDescent="0.2">
      <c r="A27" s="17"/>
      <c r="B27" s="18" t="str">
        <f>IF($A27="","",'Start here'!$B$7)</f>
        <v/>
      </c>
      <c r="C27" s="19" t="str">
        <f>IF($A27="","",IF('Start here'!$B$6="Taken from the allowance",'Start here'!$B$11,0))</f>
        <v/>
      </c>
      <c r="D27" s="19" t="str">
        <f>IF($A27="","",'Apr 2027'!$AG$28)</f>
        <v/>
      </c>
      <c r="E27" s="19" t="str">
        <f>IF($A27="","",'May 2027'!$AG$28)</f>
        <v/>
      </c>
      <c r="F27" s="19" t="str">
        <f>IF($A27="","",'Jun 2027'!$AG$28)</f>
        <v/>
      </c>
      <c r="G27" s="19" t="str">
        <f>IF($A27="","",'Jul 2027'!$AG$28)</f>
        <v/>
      </c>
      <c r="H27" s="19" t="str">
        <f>IF($A27="","",'Aug 2027'!$AG$28)</f>
        <v/>
      </c>
      <c r="I27" s="19" t="str">
        <f>IF($A27="","",'Sep 2027'!$AG$28)</f>
        <v/>
      </c>
      <c r="J27" s="19" t="str">
        <f>IF($A27="","",'Oct 2027'!$AG$28)</f>
        <v/>
      </c>
      <c r="K27" s="19" t="str">
        <f>IF($A27="","",'Nov 2027'!$AG$28)</f>
        <v/>
      </c>
      <c r="L27" s="19" t="str">
        <f>IF($A27="","",'Dec 2027'!$AG$28)</f>
        <v/>
      </c>
      <c r="M27" s="19" t="str">
        <f>IF($A27="","",'Jan 2028'!$AG$28)</f>
        <v/>
      </c>
      <c r="N27" s="19" t="str">
        <f>IF($A27="","",'Feb 2028'!$AG$28)</f>
        <v/>
      </c>
      <c r="O27" s="19" t="str">
        <f>IF($A27="","",'Mar 2028'!$AG$28)</f>
        <v/>
      </c>
      <c r="P27" s="19" t="str">
        <f t="shared" si="0"/>
        <v/>
      </c>
      <c r="Q27" s="20" t="str">
        <f t="shared" si="1"/>
        <v/>
      </c>
      <c r="R27" s="19" t="str">
        <f>IF($A27="","",'Apr 2027'!$AH$28+'May 2027'!$AH$28+'Jun 2027'!$AH$28+'Jul 2027'!$AH$28+'Aug 2027'!$AH$28+'Sep 2027'!$AH$28+'Oct 2027'!$AH$28+'Nov 2027'!$AH$28+'Dec 2027'!$AH$28+'Jan 2028'!$AH$28+'Feb 2028'!$AH$28+'Mar 2028'!$AH$28)</f>
        <v/>
      </c>
      <c r="S27" s="19" t="str">
        <f>IF($A27="","",'Apr 2027'!$AI$28+'May 2027'!$AI$28+'Jun 2027'!$AI$28+'Jul 2027'!$AI$28+'Aug 2027'!$AI$28+'Sep 2027'!$AI$28+'Oct 2027'!$AI$28+'Nov 2027'!$AI$28+'Dec 2027'!$AI$28+'Jan 2028'!$AI$28+'Feb 2028'!$AI$28+'Mar 2028'!$AI$28)</f>
        <v/>
      </c>
    </row>
    <row r="28" spans="1:19" x14ac:dyDescent="0.2">
      <c r="A28" s="17"/>
      <c r="B28" s="18" t="str">
        <f>IF($A28="","",'Start here'!$B$7)</f>
        <v/>
      </c>
      <c r="C28" s="19" t="str">
        <f>IF($A28="","",IF('Start here'!$B$6="Taken from the allowance",'Start here'!$B$11,0))</f>
        <v/>
      </c>
      <c r="D28" s="19" t="str">
        <f>IF($A28="","",'Apr 2027'!$AG$29)</f>
        <v/>
      </c>
      <c r="E28" s="19" t="str">
        <f>IF($A28="","",'May 2027'!$AG$29)</f>
        <v/>
      </c>
      <c r="F28" s="19" t="str">
        <f>IF($A28="","",'Jun 2027'!$AG$29)</f>
        <v/>
      </c>
      <c r="G28" s="19" t="str">
        <f>IF($A28="","",'Jul 2027'!$AG$29)</f>
        <v/>
      </c>
      <c r="H28" s="19" t="str">
        <f>IF($A28="","",'Aug 2027'!$AG$29)</f>
        <v/>
      </c>
      <c r="I28" s="19" t="str">
        <f>IF($A28="","",'Sep 2027'!$AG$29)</f>
        <v/>
      </c>
      <c r="J28" s="19" t="str">
        <f>IF($A28="","",'Oct 2027'!$AG$29)</f>
        <v/>
      </c>
      <c r="K28" s="19" t="str">
        <f>IF($A28="","",'Nov 2027'!$AG$29)</f>
        <v/>
      </c>
      <c r="L28" s="19" t="str">
        <f>IF($A28="","",'Dec 2027'!$AG$29)</f>
        <v/>
      </c>
      <c r="M28" s="19" t="str">
        <f>IF($A28="","",'Jan 2028'!$AG$29)</f>
        <v/>
      </c>
      <c r="N28" s="19" t="str">
        <f>IF($A28="","",'Feb 2028'!$AG$29)</f>
        <v/>
      </c>
      <c r="O28" s="19" t="str">
        <f>IF($A28="","",'Mar 2028'!$AG$29)</f>
        <v/>
      </c>
      <c r="P28" s="19" t="str">
        <f t="shared" si="0"/>
        <v/>
      </c>
      <c r="Q28" s="20" t="str">
        <f t="shared" si="1"/>
        <v/>
      </c>
      <c r="R28" s="19" t="str">
        <f>IF($A28="","",'Apr 2027'!$AH$29+'May 2027'!$AH$29+'Jun 2027'!$AH$29+'Jul 2027'!$AH$29+'Aug 2027'!$AH$29+'Sep 2027'!$AH$29+'Oct 2027'!$AH$29+'Nov 2027'!$AH$29+'Dec 2027'!$AH$29+'Jan 2028'!$AH$29+'Feb 2028'!$AH$29+'Mar 2028'!$AH$29)</f>
        <v/>
      </c>
      <c r="S28" s="19" t="str">
        <f>IF($A28="","",'Apr 2027'!$AI$29+'May 2027'!$AI$29+'Jun 2027'!$AI$29+'Jul 2027'!$AI$29+'Aug 2027'!$AI$29+'Sep 2027'!$AI$29+'Oct 2027'!$AI$29+'Nov 2027'!$AI$29+'Dec 2027'!$AI$29+'Jan 2028'!$AI$29+'Feb 2028'!$AI$29+'Mar 2028'!$AI$29)</f>
        <v/>
      </c>
    </row>
    <row r="29" spans="1:19" x14ac:dyDescent="0.2">
      <c r="A29" s="17"/>
      <c r="B29" s="18" t="str">
        <f>IF($A29="","",'Start here'!$B$7)</f>
        <v/>
      </c>
      <c r="C29" s="19" t="str">
        <f>IF($A29="","",IF('Start here'!$B$6="Taken from the allowance",'Start here'!$B$11,0))</f>
        <v/>
      </c>
      <c r="D29" s="19" t="str">
        <f>IF($A29="","",'Apr 2027'!$AG$30)</f>
        <v/>
      </c>
      <c r="E29" s="19" t="str">
        <f>IF($A29="","",'May 2027'!$AG$30)</f>
        <v/>
      </c>
      <c r="F29" s="19" t="str">
        <f>IF($A29="","",'Jun 2027'!$AG$30)</f>
        <v/>
      </c>
      <c r="G29" s="19" t="str">
        <f>IF($A29="","",'Jul 2027'!$AG$30)</f>
        <v/>
      </c>
      <c r="H29" s="19" t="str">
        <f>IF($A29="","",'Aug 2027'!$AG$30)</f>
        <v/>
      </c>
      <c r="I29" s="19" t="str">
        <f>IF($A29="","",'Sep 2027'!$AG$30)</f>
        <v/>
      </c>
      <c r="J29" s="19" t="str">
        <f>IF($A29="","",'Oct 2027'!$AG$30)</f>
        <v/>
      </c>
      <c r="K29" s="19" t="str">
        <f>IF($A29="","",'Nov 2027'!$AG$30)</f>
        <v/>
      </c>
      <c r="L29" s="19" t="str">
        <f>IF($A29="","",'Dec 2027'!$AG$30)</f>
        <v/>
      </c>
      <c r="M29" s="19" t="str">
        <f>IF($A29="","",'Jan 2028'!$AG$30)</f>
        <v/>
      </c>
      <c r="N29" s="19" t="str">
        <f>IF($A29="","",'Feb 2028'!$AG$30)</f>
        <v/>
      </c>
      <c r="O29" s="19" t="str">
        <f>IF($A29="","",'Mar 2028'!$AG$30)</f>
        <v/>
      </c>
      <c r="P29" s="19" t="str">
        <f t="shared" si="0"/>
        <v/>
      </c>
      <c r="Q29" s="20" t="str">
        <f t="shared" si="1"/>
        <v/>
      </c>
      <c r="R29" s="19" t="str">
        <f>IF($A29="","",'Apr 2027'!$AH$30+'May 2027'!$AH$30+'Jun 2027'!$AH$30+'Jul 2027'!$AH$30+'Aug 2027'!$AH$30+'Sep 2027'!$AH$30+'Oct 2027'!$AH$30+'Nov 2027'!$AH$30+'Dec 2027'!$AH$30+'Jan 2028'!$AH$30+'Feb 2028'!$AH$30+'Mar 2028'!$AH$30)</f>
        <v/>
      </c>
      <c r="S29" s="19" t="str">
        <f>IF($A29="","",'Apr 2027'!$AI$30+'May 2027'!$AI$30+'Jun 2027'!$AI$30+'Jul 2027'!$AI$30+'Aug 2027'!$AI$30+'Sep 2027'!$AI$30+'Oct 2027'!$AI$30+'Nov 2027'!$AI$30+'Dec 2027'!$AI$30+'Jan 2028'!$AI$30+'Feb 2028'!$AI$30+'Mar 2028'!$AI$30)</f>
        <v/>
      </c>
    </row>
    <row r="30" spans="1:19" x14ac:dyDescent="0.2">
      <c r="A30" s="17"/>
      <c r="B30" s="18" t="str">
        <f>IF($A30="","",'Start here'!$B$7)</f>
        <v/>
      </c>
      <c r="C30" s="19" t="str">
        <f>IF($A30="","",IF('Start here'!$B$6="Taken from the allowance",'Start here'!$B$11,0))</f>
        <v/>
      </c>
      <c r="D30" s="19" t="str">
        <f>IF($A30="","",'Apr 2027'!$AG$31)</f>
        <v/>
      </c>
      <c r="E30" s="19" t="str">
        <f>IF($A30="","",'May 2027'!$AG$31)</f>
        <v/>
      </c>
      <c r="F30" s="19" t="str">
        <f>IF($A30="","",'Jun 2027'!$AG$31)</f>
        <v/>
      </c>
      <c r="G30" s="19" t="str">
        <f>IF($A30="","",'Jul 2027'!$AG$31)</f>
        <v/>
      </c>
      <c r="H30" s="19" t="str">
        <f>IF($A30="","",'Aug 2027'!$AG$31)</f>
        <v/>
      </c>
      <c r="I30" s="19" t="str">
        <f>IF($A30="","",'Sep 2027'!$AG$31)</f>
        <v/>
      </c>
      <c r="J30" s="19" t="str">
        <f>IF($A30="","",'Oct 2027'!$AG$31)</f>
        <v/>
      </c>
      <c r="K30" s="19" t="str">
        <f>IF($A30="","",'Nov 2027'!$AG$31)</f>
        <v/>
      </c>
      <c r="L30" s="19" t="str">
        <f>IF($A30="","",'Dec 2027'!$AG$31)</f>
        <v/>
      </c>
      <c r="M30" s="19" t="str">
        <f>IF($A30="","",'Jan 2028'!$AG$31)</f>
        <v/>
      </c>
      <c r="N30" s="19" t="str">
        <f>IF($A30="","",'Feb 2028'!$AG$31)</f>
        <v/>
      </c>
      <c r="O30" s="19" t="str">
        <f>IF($A30="","",'Mar 2028'!$AG$31)</f>
        <v/>
      </c>
      <c r="P30" s="19" t="str">
        <f t="shared" si="0"/>
        <v/>
      </c>
      <c r="Q30" s="20" t="str">
        <f t="shared" si="1"/>
        <v/>
      </c>
      <c r="R30" s="19" t="str">
        <f>IF($A30="","",'Apr 2027'!$AH$31+'May 2027'!$AH$31+'Jun 2027'!$AH$31+'Jul 2027'!$AH$31+'Aug 2027'!$AH$31+'Sep 2027'!$AH$31+'Oct 2027'!$AH$31+'Nov 2027'!$AH$31+'Dec 2027'!$AH$31+'Jan 2028'!$AH$31+'Feb 2028'!$AH$31+'Mar 2028'!$AH$31)</f>
        <v/>
      </c>
      <c r="S30" s="19" t="str">
        <f>IF($A30="","",'Apr 2027'!$AI$31+'May 2027'!$AI$31+'Jun 2027'!$AI$31+'Jul 2027'!$AI$31+'Aug 2027'!$AI$31+'Sep 2027'!$AI$31+'Oct 2027'!$AI$31+'Nov 2027'!$AI$31+'Dec 2027'!$AI$31+'Jan 2028'!$AI$31+'Feb 2028'!$AI$31+'Mar 2028'!$AI$31)</f>
        <v/>
      </c>
    </row>
    <row r="31" spans="1:19" x14ac:dyDescent="0.2">
      <c r="A31" s="17"/>
      <c r="B31" s="18" t="str">
        <f>IF($A31="","",'Start here'!$B$7)</f>
        <v/>
      </c>
      <c r="C31" s="19" t="str">
        <f>IF($A31="","",IF('Start here'!$B$6="Taken from the allowance",'Start here'!$B$11,0))</f>
        <v/>
      </c>
      <c r="D31" s="19" t="str">
        <f>IF($A31="","",'Apr 2027'!$AG$32)</f>
        <v/>
      </c>
      <c r="E31" s="19" t="str">
        <f>IF($A31="","",'May 2027'!$AG$32)</f>
        <v/>
      </c>
      <c r="F31" s="19" t="str">
        <f>IF($A31="","",'Jun 2027'!$AG$32)</f>
        <v/>
      </c>
      <c r="G31" s="19" t="str">
        <f>IF($A31="","",'Jul 2027'!$AG$32)</f>
        <v/>
      </c>
      <c r="H31" s="19" t="str">
        <f>IF($A31="","",'Aug 2027'!$AG$32)</f>
        <v/>
      </c>
      <c r="I31" s="19" t="str">
        <f>IF($A31="","",'Sep 2027'!$AG$32)</f>
        <v/>
      </c>
      <c r="J31" s="19" t="str">
        <f>IF($A31="","",'Oct 2027'!$AG$32)</f>
        <v/>
      </c>
      <c r="K31" s="19" t="str">
        <f>IF($A31="","",'Nov 2027'!$AG$32)</f>
        <v/>
      </c>
      <c r="L31" s="19" t="str">
        <f>IF($A31="","",'Dec 2027'!$AG$32)</f>
        <v/>
      </c>
      <c r="M31" s="19" t="str">
        <f>IF($A31="","",'Jan 2028'!$AG$32)</f>
        <v/>
      </c>
      <c r="N31" s="19" t="str">
        <f>IF($A31="","",'Feb 2028'!$AG$32)</f>
        <v/>
      </c>
      <c r="O31" s="19" t="str">
        <f>IF($A31="","",'Mar 2028'!$AG$32)</f>
        <v/>
      </c>
      <c r="P31" s="19" t="str">
        <f t="shared" si="0"/>
        <v/>
      </c>
      <c r="Q31" s="20" t="str">
        <f t="shared" si="1"/>
        <v/>
      </c>
      <c r="R31" s="19" t="str">
        <f>IF($A31="","",'Apr 2027'!$AH$32+'May 2027'!$AH$32+'Jun 2027'!$AH$32+'Jul 2027'!$AH$32+'Aug 2027'!$AH$32+'Sep 2027'!$AH$32+'Oct 2027'!$AH$32+'Nov 2027'!$AH$32+'Dec 2027'!$AH$32+'Jan 2028'!$AH$32+'Feb 2028'!$AH$32+'Mar 2028'!$AH$32)</f>
        <v/>
      </c>
      <c r="S31" s="19" t="str">
        <f>IF($A31="","",'Apr 2027'!$AI$32+'May 2027'!$AI$32+'Jun 2027'!$AI$32+'Jul 2027'!$AI$32+'Aug 2027'!$AI$32+'Sep 2027'!$AI$32+'Oct 2027'!$AI$32+'Nov 2027'!$AI$32+'Dec 2027'!$AI$32+'Jan 2028'!$AI$32+'Feb 2028'!$AI$32+'Mar 2028'!$AI$32)</f>
        <v/>
      </c>
    </row>
    <row r="32" spans="1:19" x14ac:dyDescent="0.2">
      <c r="A32" s="17"/>
      <c r="B32" s="18" t="str">
        <f>IF($A32="","",'Start here'!$B$7)</f>
        <v/>
      </c>
      <c r="C32" s="19" t="str">
        <f>IF($A32="","",IF('Start here'!$B$6="Taken from the allowance",'Start here'!$B$11,0))</f>
        <v/>
      </c>
      <c r="D32" s="19" t="str">
        <f>IF($A32="","",'Apr 2027'!$AG$33)</f>
        <v/>
      </c>
      <c r="E32" s="19" t="str">
        <f>IF($A32="","",'May 2027'!$AG$33)</f>
        <v/>
      </c>
      <c r="F32" s="19" t="str">
        <f>IF($A32="","",'Jun 2027'!$AG$33)</f>
        <v/>
      </c>
      <c r="G32" s="19" t="str">
        <f>IF($A32="","",'Jul 2027'!$AG$33)</f>
        <v/>
      </c>
      <c r="H32" s="19" t="str">
        <f>IF($A32="","",'Aug 2027'!$AG$33)</f>
        <v/>
      </c>
      <c r="I32" s="19" t="str">
        <f>IF($A32="","",'Sep 2027'!$AG$33)</f>
        <v/>
      </c>
      <c r="J32" s="19" t="str">
        <f>IF($A32="","",'Oct 2027'!$AG$33)</f>
        <v/>
      </c>
      <c r="K32" s="19" t="str">
        <f>IF($A32="","",'Nov 2027'!$AG$33)</f>
        <v/>
      </c>
      <c r="L32" s="19" t="str">
        <f>IF($A32="","",'Dec 2027'!$AG$33)</f>
        <v/>
      </c>
      <c r="M32" s="19" t="str">
        <f>IF($A32="","",'Jan 2028'!$AG$33)</f>
        <v/>
      </c>
      <c r="N32" s="19" t="str">
        <f>IF($A32="","",'Feb 2028'!$AG$33)</f>
        <v/>
      </c>
      <c r="O32" s="19" t="str">
        <f>IF($A32="","",'Mar 2028'!$AG$33)</f>
        <v/>
      </c>
      <c r="P32" s="19" t="str">
        <f t="shared" si="0"/>
        <v/>
      </c>
      <c r="Q32" s="20" t="str">
        <f t="shared" si="1"/>
        <v/>
      </c>
      <c r="R32" s="19" t="str">
        <f>IF($A32="","",'Apr 2027'!$AH$33+'May 2027'!$AH$33+'Jun 2027'!$AH$33+'Jul 2027'!$AH$33+'Aug 2027'!$AH$33+'Sep 2027'!$AH$33+'Oct 2027'!$AH$33+'Nov 2027'!$AH$33+'Dec 2027'!$AH$33+'Jan 2028'!$AH$33+'Feb 2028'!$AH$33+'Mar 2028'!$AH$33)</f>
        <v/>
      </c>
      <c r="S32" s="19" t="str">
        <f>IF($A32="","",'Apr 2027'!$AI$33+'May 2027'!$AI$33+'Jun 2027'!$AI$33+'Jul 2027'!$AI$33+'Aug 2027'!$AI$33+'Sep 2027'!$AI$33+'Oct 2027'!$AI$33+'Nov 2027'!$AI$33+'Dec 2027'!$AI$33+'Jan 2028'!$AI$33+'Feb 2028'!$AI$33+'Mar 2028'!$AI$33)</f>
        <v/>
      </c>
    </row>
    <row r="33" spans="1:19" x14ac:dyDescent="0.2">
      <c r="A33" s="17"/>
      <c r="B33" s="18" t="str">
        <f>IF($A33="","",'Start here'!$B$7)</f>
        <v/>
      </c>
      <c r="C33" s="19" t="str">
        <f>IF($A33="","",IF('Start here'!$B$6="Taken from the allowance",'Start here'!$B$11,0))</f>
        <v/>
      </c>
      <c r="D33" s="19" t="str">
        <f>IF($A33="","",'Apr 2027'!$AG$34)</f>
        <v/>
      </c>
      <c r="E33" s="19" t="str">
        <f>IF($A33="","",'May 2027'!$AG$34)</f>
        <v/>
      </c>
      <c r="F33" s="19" t="str">
        <f>IF($A33="","",'Jun 2027'!$AG$34)</f>
        <v/>
      </c>
      <c r="G33" s="19" t="str">
        <f>IF($A33="","",'Jul 2027'!$AG$34)</f>
        <v/>
      </c>
      <c r="H33" s="19" t="str">
        <f>IF($A33="","",'Aug 2027'!$AG$34)</f>
        <v/>
      </c>
      <c r="I33" s="19" t="str">
        <f>IF($A33="","",'Sep 2027'!$AG$34)</f>
        <v/>
      </c>
      <c r="J33" s="19" t="str">
        <f>IF($A33="","",'Oct 2027'!$AG$34)</f>
        <v/>
      </c>
      <c r="K33" s="19" t="str">
        <f>IF($A33="","",'Nov 2027'!$AG$34)</f>
        <v/>
      </c>
      <c r="L33" s="19" t="str">
        <f>IF($A33="","",'Dec 2027'!$AG$34)</f>
        <v/>
      </c>
      <c r="M33" s="19" t="str">
        <f>IF($A33="","",'Jan 2028'!$AG$34)</f>
        <v/>
      </c>
      <c r="N33" s="19" t="str">
        <f>IF($A33="","",'Feb 2028'!$AG$34)</f>
        <v/>
      </c>
      <c r="O33" s="19" t="str">
        <f>IF($A33="","",'Mar 2028'!$AG$34)</f>
        <v/>
      </c>
      <c r="P33" s="19" t="str">
        <f t="shared" si="0"/>
        <v/>
      </c>
      <c r="Q33" s="20" t="str">
        <f t="shared" si="1"/>
        <v/>
      </c>
      <c r="R33" s="19" t="str">
        <f>IF($A33="","",'Apr 2027'!$AH$34+'May 2027'!$AH$34+'Jun 2027'!$AH$34+'Jul 2027'!$AH$34+'Aug 2027'!$AH$34+'Sep 2027'!$AH$34+'Oct 2027'!$AH$34+'Nov 2027'!$AH$34+'Dec 2027'!$AH$34+'Jan 2028'!$AH$34+'Feb 2028'!$AH$34+'Mar 2028'!$AH$34)</f>
        <v/>
      </c>
      <c r="S33" s="19" t="str">
        <f>IF($A33="","",'Apr 2027'!$AI$34+'May 2027'!$AI$34+'Jun 2027'!$AI$34+'Jul 2027'!$AI$34+'Aug 2027'!$AI$34+'Sep 2027'!$AI$34+'Oct 2027'!$AI$34+'Nov 2027'!$AI$34+'Dec 2027'!$AI$34+'Jan 2028'!$AI$34+'Feb 2028'!$AI$34+'Mar 2028'!$AI$34)</f>
        <v/>
      </c>
    </row>
    <row r="34" spans="1:19" x14ac:dyDescent="0.2">
      <c r="A34" s="17"/>
      <c r="B34" s="18" t="str">
        <f>IF($A34="","",'Start here'!$B$7)</f>
        <v/>
      </c>
      <c r="C34" s="19" t="str">
        <f>IF($A34="","",IF('Start here'!$B$6="Taken from the allowance",'Start here'!$B$11,0))</f>
        <v/>
      </c>
      <c r="D34" s="19" t="str">
        <f>IF($A34="","",'Apr 2027'!$AG$35)</f>
        <v/>
      </c>
      <c r="E34" s="19" t="str">
        <f>IF($A34="","",'May 2027'!$AG$35)</f>
        <v/>
      </c>
      <c r="F34" s="19" t="str">
        <f>IF($A34="","",'Jun 2027'!$AG$35)</f>
        <v/>
      </c>
      <c r="G34" s="19" t="str">
        <f>IF($A34="","",'Jul 2027'!$AG$35)</f>
        <v/>
      </c>
      <c r="H34" s="19" t="str">
        <f>IF($A34="","",'Aug 2027'!$AG$35)</f>
        <v/>
      </c>
      <c r="I34" s="19" t="str">
        <f>IF($A34="","",'Sep 2027'!$AG$35)</f>
        <v/>
      </c>
      <c r="J34" s="19" t="str">
        <f>IF($A34="","",'Oct 2027'!$AG$35)</f>
        <v/>
      </c>
      <c r="K34" s="19" t="str">
        <f>IF($A34="","",'Nov 2027'!$AG$35)</f>
        <v/>
      </c>
      <c r="L34" s="19" t="str">
        <f>IF($A34="","",'Dec 2027'!$AG$35)</f>
        <v/>
      </c>
      <c r="M34" s="19" t="str">
        <f>IF($A34="","",'Jan 2028'!$AG$35)</f>
        <v/>
      </c>
      <c r="N34" s="19" t="str">
        <f>IF($A34="","",'Feb 2028'!$AG$35)</f>
        <v/>
      </c>
      <c r="O34" s="19" t="str">
        <f>IF($A34="","",'Mar 2028'!$AG$35)</f>
        <v/>
      </c>
      <c r="P34" s="19" t="str">
        <f t="shared" si="0"/>
        <v/>
      </c>
      <c r="Q34" s="20" t="str">
        <f t="shared" si="1"/>
        <v/>
      </c>
      <c r="R34" s="19" t="str">
        <f>IF($A34="","",'Apr 2027'!$AH$35+'May 2027'!$AH$35+'Jun 2027'!$AH$35+'Jul 2027'!$AH$35+'Aug 2027'!$AH$35+'Sep 2027'!$AH$35+'Oct 2027'!$AH$35+'Nov 2027'!$AH$35+'Dec 2027'!$AH$35+'Jan 2028'!$AH$35+'Feb 2028'!$AH$35+'Mar 2028'!$AH$35)</f>
        <v/>
      </c>
      <c r="S34" s="19" t="str">
        <f>IF($A34="","",'Apr 2027'!$AI$35+'May 2027'!$AI$35+'Jun 2027'!$AI$35+'Jul 2027'!$AI$35+'Aug 2027'!$AI$35+'Sep 2027'!$AI$35+'Oct 2027'!$AI$35+'Nov 2027'!$AI$35+'Dec 2027'!$AI$35+'Jan 2028'!$AI$35+'Feb 2028'!$AI$35+'Mar 2028'!$AI$35)</f>
        <v/>
      </c>
    </row>
    <row r="35" spans="1:19" x14ac:dyDescent="0.2">
      <c r="A35" s="17"/>
      <c r="B35" s="18" t="str">
        <f>IF($A35="","",'Start here'!$B$7)</f>
        <v/>
      </c>
      <c r="C35" s="19" t="str">
        <f>IF($A35="","",IF('Start here'!$B$6="Taken from the allowance",'Start here'!$B$11,0))</f>
        <v/>
      </c>
      <c r="D35" s="19" t="str">
        <f>IF($A35="","",'Apr 2027'!$AG$36)</f>
        <v/>
      </c>
      <c r="E35" s="19" t="str">
        <f>IF($A35="","",'May 2027'!$AG$36)</f>
        <v/>
      </c>
      <c r="F35" s="19" t="str">
        <f>IF($A35="","",'Jun 2027'!$AG$36)</f>
        <v/>
      </c>
      <c r="G35" s="19" t="str">
        <f>IF($A35="","",'Jul 2027'!$AG$36)</f>
        <v/>
      </c>
      <c r="H35" s="19" t="str">
        <f>IF($A35="","",'Aug 2027'!$AG$36)</f>
        <v/>
      </c>
      <c r="I35" s="19" t="str">
        <f>IF($A35="","",'Sep 2027'!$AG$36)</f>
        <v/>
      </c>
      <c r="J35" s="19" t="str">
        <f>IF($A35="","",'Oct 2027'!$AG$36)</f>
        <v/>
      </c>
      <c r="K35" s="19" t="str">
        <f>IF($A35="","",'Nov 2027'!$AG$36)</f>
        <v/>
      </c>
      <c r="L35" s="19" t="str">
        <f>IF($A35="","",'Dec 2027'!$AG$36)</f>
        <v/>
      </c>
      <c r="M35" s="19" t="str">
        <f>IF($A35="","",'Jan 2028'!$AG$36)</f>
        <v/>
      </c>
      <c r="N35" s="19" t="str">
        <f>IF($A35="","",'Feb 2028'!$AG$36)</f>
        <v/>
      </c>
      <c r="O35" s="19" t="str">
        <f>IF($A35="","",'Mar 2028'!$AG$36)</f>
        <v/>
      </c>
      <c r="P35" s="19" t="str">
        <f t="shared" si="0"/>
        <v/>
      </c>
      <c r="Q35" s="20" t="str">
        <f t="shared" si="1"/>
        <v/>
      </c>
      <c r="R35" s="19" t="str">
        <f>IF($A35="","",'Apr 2027'!$AH$36+'May 2027'!$AH$36+'Jun 2027'!$AH$36+'Jul 2027'!$AH$36+'Aug 2027'!$AH$36+'Sep 2027'!$AH$36+'Oct 2027'!$AH$36+'Nov 2027'!$AH$36+'Dec 2027'!$AH$36+'Jan 2028'!$AH$36+'Feb 2028'!$AH$36+'Mar 2028'!$AH$36)</f>
        <v/>
      </c>
      <c r="S35" s="19" t="str">
        <f>IF($A35="","",'Apr 2027'!$AI$36+'May 2027'!$AI$36+'Jun 2027'!$AI$36+'Jul 2027'!$AI$36+'Aug 2027'!$AI$36+'Sep 2027'!$AI$36+'Oct 2027'!$AI$36+'Nov 2027'!$AI$36+'Dec 2027'!$AI$36+'Jan 2028'!$AI$36+'Feb 2028'!$AI$36+'Mar 2028'!$AI$36)</f>
        <v/>
      </c>
    </row>
    <row r="36" spans="1:19" x14ac:dyDescent="0.2">
      <c r="A36" s="17"/>
      <c r="B36" s="18" t="str">
        <f>IF($A36="","",'Start here'!$B$7)</f>
        <v/>
      </c>
      <c r="C36" s="19" t="str">
        <f>IF($A36="","",IF('Start here'!$B$6="Taken from the allowance",'Start here'!$B$11,0))</f>
        <v/>
      </c>
      <c r="D36" s="19" t="str">
        <f>IF($A36="","",'Apr 2027'!$AG$37)</f>
        <v/>
      </c>
      <c r="E36" s="19" t="str">
        <f>IF($A36="","",'May 2027'!$AG$37)</f>
        <v/>
      </c>
      <c r="F36" s="19" t="str">
        <f>IF($A36="","",'Jun 2027'!$AG$37)</f>
        <v/>
      </c>
      <c r="G36" s="19" t="str">
        <f>IF($A36="","",'Jul 2027'!$AG$37)</f>
        <v/>
      </c>
      <c r="H36" s="19" t="str">
        <f>IF($A36="","",'Aug 2027'!$AG$37)</f>
        <v/>
      </c>
      <c r="I36" s="19" t="str">
        <f>IF($A36="","",'Sep 2027'!$AG$37)</f>
        <v/>
      </c>
      <c r="J36" s="19" t="str">
        <f>IF($A36="","",'Oct 2027'!$AG$37)</f>
        <v/>
      </c>
      <c r="K36" s="19" t="str">
        <f>IF($A36="","",'Nov 2027'!$AG$37)</f>
        <v/>
      </c>
      <c r="L36" s="19" t="str">
        <f>IF($A36="","",'Dec 2027'!$AG$37)</f>
        <v/>
      </c>
      <c r="M36" s="19" t="str">
        <f>IF($A36="","",'Jan 2028'!$AG$37)</f>
        <v/>
      </c>
      <c r="N36" s="19" t="str">
        <f>IF($A36="","",'Feb 2028'!$AG$37)</f>
        <v/>
      </c>
      <c r="O36" s="19" t="str">
        <f>IF($A36="","",'Mar 2028'!$AG$37)</f>
        <v/>
      </c>
      <c r="P36" s="19" t="str">
        <f t="shared" si="0"/>
        <v/>
      </c>
      <c r="Q36" s="20" t="str">
        <f t="shared" si="1"/>
        <v/>
      </c>
      <c r="R36" s="19" t="str">
        <f>IF($A36="","",'Apr 2027'!$AH$37+'May 2027'!$AH$37+'Jun 2027'!$AH$37+'Jul 2027'!$AH$37+'Aug 2027'!$AH$37+'Sep 2027'!$AH$37+'Oct 2027'!$AH$37+'Nov 2027'!$AH$37+'Dec 2027'!$AH$37+'Jan 2028'!$AH$37+'Feb 2028'!$AH$37+'Mar 2028'!$AH$37)</f>
        <v/>
      </c>
      <c r="S36" s="19" t="str">
        <f>IF($A36="","",'Apr 2027'!$AI$37+'May 2027'!$AI$37+'Jun 2027'!$AI$37+'Jul 2027'!$AI$37+'Aug 2027'!$AI$37+'Sep 2027'!$AI$37+'Oct 2027'!$AI$37+'Nov 2027'!$AI$37+'Dec 2027'!$AI$37+'Jan 2028'!$AI$37+'Feb 2028'!$AI$37+'Mar 2028'!$AI$37)</f>
        <v/>
      </c>
    </row>
    <row r="37" spans="1:19" x14ac:dyDescent="0.2">
      <c r="A37" s="17"/>
      <c r="B37" s="18" t="str">
        <f>IF($A37="","",'Start here'!$B$7)</f>
        <v/>
      </c>
      <c r="C37" s="19" t="str">
        <f>IF($A37="","",IF('Start here'!$B$6="Taken from the allowance",'Start here'!$B$11,0))</f>
        <v/>
      </c>
      <c r="D37" s="19" t="str">
        <f>IF($A37="","",'Apr 2027'!$AG$38)</f>
        <v/>
      </c>
      <c r="E37" s="19" t="str">
        <f>IF($A37="","",'May 2027'!$AG$38)</f>
        <v/>
      </c>
      <c r="F37" s="19" t="str">
        <f>IF($A37="","",'Jun 2027'!$AG$38)</f>
        <v/>
      </c>
      <c r="G37" s="19" t="str">
        <f>IF($A37="","",'Jul 2027'!$AG$38)</f>
        <v/>
      </c>
      <c r="H37" s="19" t="str">
        <f>IF($A37="","",'Aug 2027'!$AG$38)</f>
        <v/>
      </c>
      <c r="I37" s="19" t="str">
        <f>IF($A37="","",'Sep 2027'!$AG$38)</f>
        <v/>
      </c>
      <c r="J37" s="19" t="str">
        <f>IF($A37="","",'Oct 2027'!$AG$38)</f>
        <v/>
      </c>
      <c r="K37" s="19" t="str">
        <f>IF($A37="","",'Nov 2027'!$AG$38)</f>
        <v/>
      </c>
      <c r="L37" s="19" t="str">
        <f>IF($A37="","",'Dec 2027'!$AG$38)</f>
        <v/>
      </c>
      <c r="M37" s="19" t="str">
        <f>IF($A37="","",'Jan 2028'!$AG$38)</f>
        <v/>
      </c>
      <c r="N37" s="19" t="str">
        <f>IF($A37="","",'Feb 2028'!$AG$38)</f>
        <v/>
      </c>
      <c r="O37" s="19" t="str">
        <f>IF($A37="","",'Mar 2028'!$AG$38)</f>
        <v/>
      </c>
      <c r="P37" s="19" t="str">
        <f t="shared" si="0"/>
        <v/>
      </c>
      <c r="Q37" s="20" t="str">
        <f t="shared" si="1"/>
        <v/>
      </c>
      <c r="R37" s="19" t="str">
        <f>IF($A37="","",'Apr 2027'!$AH$38+'May 2027'!$AH$38+'Jun 2027'!$AH$38+'Jul 2027'!$AH$38+'Aug 2027'!$AH$38+'Sep 2027'!$AH$38+'Oct 2027'!$AH$38+'Nov 2027'!$AH$38+'Dec 2027'!$AH$38+'Jan 2028'!$AH$38+'Feb 2028'!$AH$38+'Mar 2028'!$AH$38)</f>
        <v/>
      </c>
      <c r="S37" s="19" t="str">
        <f>IF($A37="","",'Apr 2027'!$AI$38+'May 2027'!$AI$38+'Jun 2027'!$AI$38+'Jul 2027'!$AI$38+'Aug 2027'!$AI$38+'Sep 2027'!$AI$38+'Oct 2027'!$AI$38+'Nov 2027'!$AI$38+'Dec 2027'!$AI$38+'Jan 2028'!$AI$38+'Feb 2028'!$AI$38+'Mar 2028'!$AI$38)</f>
        <v/>
      </c>
    </row>
    <row r="38" spans="1:19" x14ac:dyDescent="0.2">
      <c r="A38" s="17"/>
      <c r="B38" s="18" t="str">
        <f>IF($A38="","",'Start here'!$B$7)</f>
        <v/>
      </c>
      <c r="C38" s="19" t="str">
        <f>IF($A38="","",IF('Start here'!$B$6="Taken from the allowance",'Start here'!$B$11,0))</f>
        <v/>
      </c>
      <c r="D38" s="19" t="str">
        <f>IF($A38="","",'Apr 2027'!$AG$39)</f>
        <v/>
      </c>
      <c r="E38" s="19" t="str">
        <f>IF($A38="","",'May 2027'!$AG$39)</f>
        <v/>
      </c>
      <c r="F38" s="19" t="str">
        <f>IF($A38="","",'Jun 2027'!$AG$39)</f>
        <v/>
      </c>
      <c r="G38" s="19" t="str">
        <f>IF($A38="","",'Jul 2027'!$AG$39)</f>
        <v/>
      </c>
      <c r="H38" s="19" t="str">
        <f>IF($A38="","",'Aug 2027'!$AG$39)</f>
        <v/>
      </c>
      <c r="I38" s="19" t="str">
        <f>IF($A38="","",'Sep 2027'!$AG$39)</f>
        <v/>
      </c>
      <c r="J38" s="19" t="str">
        <f>IF($A38="","",'Oct 2027'!$AG$39)</f>
        <v/>
      </c>
      <c r="K38" s="19" t="str">
        <f>IF($A38="","",'Nov 2027'!$AG$39)</f>
        <v/>
      </c>
      <c r="L38" s="19" t="str">
        <f>IF($A38="","",'Dec 2027'!$AG$39)</f>
        <v/>
      </c>
      <c r="M38" s="19" t="str">
        <f>IF($A38="","",'Jan 2028'!$AG$39)</f>
        <v/>
      </c>
      <c r="N38" s="19" t="str">
        <f>IF($A38="","",'Feb 2028'!$AG$39)</f>
        <v/>
      </c>
      <c r="O38" s="19" t="str">
        <f>IF($A38="","",'Mar 2028'!$AG$39)</f>
        <v/>
      </c>
      <c r="P38" s="19" t="str">
        <f t="shared" si="0"/>
        <v/>
      </c>
      <c r="Q38" s="20" t="str">
        <f t="shared" si="1"/>
        <v/>
      </c>
      <c r="R38" s="19" t="str">
        <f>IF($A38="","",'Apr 2027'!$AH$39+'May 2027'!$AH$39+'Jun 2027'!$AH$39+'Jul 2027'!$AH$39+'Aug 2027'!$AH$39+'Sep 2027'!$AH$39+'Oct 2027'!$AH$39+'Nov 2027'!$AH$39+'Dec 2027'!$AH$39+'Jan 2028'!$AH$39+'Feb 2028'!$AH$39+'Mar 2028'!$AH$39)</f>
        <v/>
      </c>
      <c r="S38" s="19" t="str">
        <f>IF($A38="","",'Apr 2027'!$AI$39+'May 2027'!$AI$39+'Jun 2027'!$AI$39+'Jul 2027'!$AI$39+'Aug 2027'!$AI$39+'Sep 2027'!$AI$39+'Oct 2027'!$AI$39+'Nov 2027'!$AI$39+'Dec 2027'!$AI$39+'Jan 2028'!$AI$39+'Feb 2028'!$AI$39+'Mar 2028'!$AI$39)</f>
        <v/>
      </c>
    </row>
    <row r="39" spans="1:19" x14ac:dyDescent="0.2">
      <c r="A39" s="17"/>
      <c r="B39" s="18" t="str">
        <f>IF($A39="","",'Start here'!$B$7)</f>
        <v/>
      </c>
      <c r="C39" s="19" t="str">
        <f>IF($A39="","",IF('Start here'!$B$6="Taken from the allowance",'Start here'!$B$11,0))</f>
        <v/>
      </c>
      <c r="D39" s="19" t="str">
        <f>IF($A39="","",'Apr 2027'!$AG$40)</f>
        <v/>
      </c>
      <c r="E39" s="19" t="str">
        <f>IF($A39="","",'May 2027'!$AG$40)</f>
        <v/>
      </c>
      <c r="F39" s="19" t="str">
        <f>IF($A39="","",'Jun 2027'!$AG$40)</f>
        <v/>
      </c>
      <c r="G39" s="19" t="str">
        <f>IF($A39="","",'Jul 2027'!$AG$40)</f>
        <v/>
      </c>
      <c r="H39" s="19" t="str">
        <f>IF($A39="","",'Aug 2027'!$AG$40)</f>
        <v/>
      </c>
      <c r="I39" s="19" t="str">
        <f>IF($A39="","",'Sep 2027'!$AG$40)</f>
        <v/>
      </c>
      <c r="J39" s="19" t="str">
        <f>IF($A39="","",'Oct 2027'!$AG$40)</f>
        <v/>
      </c>
      <c r="K39" s="19" t="str">
        <f>IF($A39="","",'Nov 2027'!$AG$40)</f>
        <v/>
      </c>
      <c r="L39" s="19" t="str">
        <f>IF($A39="","",'Dec 2027'!$AG$40)</f>
        <v/>
      </c>
      <c r="M39" s="19" t="str">
        <f>IF($A39="","",'Jan 2028'!$AG$40)</f>
        <v/>
      </c>
      <c r="N39" s="19" t="str">
        <f>IF($A39="","",'Feb 2028'!$AG$40)</f>
        <v/>
      </c>
      <c r="O39" s="19" t="str">
        <f>IF($A39="","",'Mar 2028'!$AG$40)</f>
        <v/>
      </c>
      <c r="P39" s="19" t="str">
        <f t="shared" si="0"/>
        <v/>
      </c>
      <c r="Q39" s="20" t="str">
        <f t="shared" si="1"/>
        <v/>
      </c>
      <c r="R39" s="19" t="str">
        <f>IF($A39="","",'Apr 2027'!$AH$40+'May 2027'!$AH$40+'Jun 2027'!$AH$40+'Jul 2027'!$AH$40+'Aug 2027'!$AH$40+'Sep 2027'!$AH$40+'Oct 2027'!$AH$40+'Nov 2027'!$AH$40+'Dec 2027'!$AH$40+'Jan 2028'!$AH$40+'Feb 2028'!$AH$40+'Mar 2028'!$AH$40)</f>
        <v/>
      </c>
      <c r="S39" s="19" t="str">
        <f>IF($A39="","",'Apr 2027'!$AI$40+'May 2027'!$AI$40+'Jun 2027'!$AI$40+'Jul 2027'!$AI$40+'Aug 2027'!$AI$40+'Sep 2027'!$AI$40+'Oct 2027'!$AI$40+'Nov 2027'!$AI$40+'Dec 2027'!$AI$40+'Jan 2028'!$AI$40+'Feb 2028'!$AI$40+'Mar 2028'!$AI$40)</f>
        <v/>
      </c>
    </row>
    <row r="40" spans="1:19" x14ac:dyDescent="0.2">
      <c r="A40" s="17"/>
      <c r="B40" s="18" t="str">
        <f>IF($A40="","",'Start here'!$B$7)</f>
        <v/>
      </c>
      <c r="C40" s="19" t="str">
        <f>IF($A40="","",IF('Start here'!$B$6="Taken from the allowance",'Start here'!$B$11,0))</f>
        <v/>
      </c>
      <c r="D40" s="19" t="str">
        <f>IF($A40="","",'Apr 2027'!$AG$41)</f>
        <v/>
      </c>
      <c r="E40" s="19" t="str">
        <f>IF($A40="","",'May 2027'!$AG$41)</f>
        <v/>
      </c>
      <c r="F40" s="19" t="str">
        <f>IF($A40="","",'Jun 2027'!$AG$41)</f>
        <v/>
      </c>
      <c r="G40" s="19" t="str">
        <f>IF($A40="","",'Jul 2027'!$AG$41)</f>
        <v/>
      </c>
      <c r="H40" s="19" t="str">
        <f>IF($A40="","",'Aug 2027'!$AG$41)</f>
        <v/>
      </c>
      <c r="I40" s="19" t="str">
        <f>IF($A40="","",'Sep 2027'!$AG$41)</f>
        <v/>
      </c>
      <c r="J40" s="19" t="str">
        <f>IF($A40="","",'Oct 2027'!$AG$41)</f>
        <v/>
      </c>
      <c r="K40" s="19" t="str">
        <f>IF($A40="","",'Nov 2027'!$AG$41)</f>
        <v/>
      </c>
      <c r="L40" s="19" t="str">
        <f>IF($A40="","",'Dec 2027'!$AG$41)</f>
        <v/>
      </c>
      <c r="M40" s="19" t="str">
        <f>IF($A40="","",'Jan 2028'!$AG$41)</f>
        <v/>
      </c>
      <c r="N40" s="19" t="str">
        <f>IF($A40="","",'Feb 2028'!$AG$41)</f>
        <v/>
      </c>
      <c r="O40" s="19" t="str">
        <f>IF($A40="","",'Mar 2028'!$AG$41)</f>
        <v/>
      </c>
      <c r="P40" s="19" t="str">
        <f t="shared" si="0"/>
        <v/>
      </c>
      <c r="Q40" s="20" t="str">
        <f t="shared" si="1"/>
        <v/>
      </c>
      <c r="R40" s="19" t="str">
        <f>IF($A40="","",'Apr 2027'!$AH$41+'May 2027'!$AH$41+'Jun 2027'!$AH$41+'Jul 2027'!$AH$41+'Aug 2027'!$AH$41+'Sep 2027'!$AH$41+'Oct 2027'!$AH$41+'Nov 2027'!$AH$41+'Dec 2027'!$AH$41+'Jan 2028'!$AH$41+'Feb 2028'!$AH$41+'Mar 2028'!$AH$41)</f>
        <v/>
      </c>
      <c r="S40" s="19" t="str">
        <f>IF($A40="","",'Apr 2027'!$AI$41+'May 2027'!$AI$41+'Jun 2027'!$AI$41+'Jul 2027'!$AI$41+'Aug 2027'!$AI$41+'Sep 2027'!$AI$41+'Oct 2027'!$AI$41+'Nov 2027'!$AI$41+'Dec 2027'!$AI$41+'Jan 2028'!$AI$41+'Feb 2028'!$AI$41+'Mar 2028'!$AI$41)</f>
        <v/>
      </c>
    </row>
    <row r="41" spans="1:19" x14ac:dyDescent="0.2">
      <c r="A41" s="17"/>
      <c r="B41" s="18" t="str">
        <f>IF($A41="","",'Start here'!$B$7)</f>
        <v/>
      </c>
      <c r="C41" s="19" t="str">
        <f>IF($A41="","",IF('Start here'!$B$6="Taken from the allowance",'Start here'!$B$11,0))</f>
        <v/>
      </c>
      <c r="D41" s="19" t="str">
        <f>IF($A41="","",'Apr 2027'!$AG$42)</f>
        <v/>
      </c>
      <c r="E41" s="19" t="str">
        <f>IF($A41="","",'May 2027'!$AG$42)</f>
        <v/>
      </c>
      <c r="F41" s="19" t="str">
        <f>IF($A41="","",'Jun 2027'!$AG$42)</f>
        <v/>
      </c>
      <c r="G41" s="19" t="str">
        <f>IF($A41="","",'Jul 2027'!$AG$42)</f>
        <v/>
      </c>
      <c r="H41" s="19" t="str">
        <f>IF($A41="","",'Aug 2027'!$AG$42)</f>
        <v/>
      </c>
      <c r="I41" s="19" t="str">
        <f>IF($A41="","",'Sep 2027'!$AG$42)</f>
        <v/>
      </c>
      <c r="J41" s="19" t="str">
        <f>IF($A41="","",'Oct 2027'!$AG$42)</f>
        <v/>
      </c>
      <c r="K41" s="19" t="str">
        <f>IF($A41="","",'Nov 2027'!$AG$42)</f>
        <v/>
      </c>
      <c r="L41" s="19" t="str">
        <f>IF($A41="","",'Dec 2027'!$AG$42)</f>
        <v/>
      </c>
      <c r="M41" s="19" t="str">
        <f>IF($A41="","",'Jan 2028'!$AG$42)</f>
        <v/>
      </c>
      <c r="N41" s="19" t="str">
        <f>IF($A41="","",'Feb 2028'!$AG$42)</f>
        <v/>
      </c>
      <c r="O41" s="19" t="str">
        <f>IF($A41="","",'Mar 2028'!$AG$42)</f>
        <v/>
      </c>
      <c r="P41" s="19" t="str">
        <f t="shared" si="0"/>
        <v/>
      </c>
      <c r="Q41" s="20" t="str">
        <f t="shared" si="1"/>
        <v/>
      </c>
      <c r="R41" s="19" t="str">
        <f>IF($A41="","",'Apr 2027'!$AH$42+'May 2027'!$AH$42+'Jun 2027'!$AH$42+'Jul 2027'!$AH$42+'Aug 2027'!$AH$42+'Sep 2027'!$AH$42+'Oct 2027'!$AH$42+'Nov 2027'!$AH$42+'Dec 2027'!$AH$42+'Jan 2028'!$AH$42+'Feb 2028'!$AH$42+'Mar 2028'!$AH$42)</f>
        <v/>
      </c>
      <c r="S41" s="19" t="str">
        <f>IF($A41="","",'Apr 2027'!$AI$42+'May 2027'!$AI$42+'Jun 2027'!$AI$42+'Jul 2027'!$AI$42+'Aug 2027'!$AI$42+'Sep 2027'!$AI$42+'Oct 2027'!$AI$42+'Nov 2027'!$AI$42+'Dec 2027'!$AI$42+'Jan 2028'!$AI$42+'Feb 2028'!$AI$42+'Mar 2028'!$AI$42)</f>
        <v/>
      </c>
    </row>
    <row r="42" spans="1:19" x14ac:dyDescent="0.2">
      <c r="A42" s="17"/>
      <c r="B42" s="18" t="str">
        <f>IF($A42="","",'Start here'!$B$7)</f>
        <v/>
      </c>
      <c r="C42" s="19" t="str">
        <f>IF($A42="","",IF('Start here'!$B$6="Taken from the allowance",'Start here'!$B$11,0))</f>
        <v/>
      </c>
      <c r="D42" s="19" t="str">
        <f>IF($A42="","",'Apr 2027'!$AG$43)</f>
        <v/>
      </c>
      <c r="E42" s="19" t="str">
        <f>IF($A42="","",'May 2027'!$AG$43)</f>
        <v/>
      </c>
      <c r="F42" s="19" t="str">
        <f>IF($A42="","",'Jun 2027'!$AG$43)</f>
        <v/>
      </c>
      <c r="G42" s="19" t="str">
        <f>IF($A42="","",'Jul 2027'!$AG$43)</f>
        <v/>
      </c>
      <c r="H42" s="19" t="str">
        <f>IF($A42="","",'Aug 2027'!$AG$43)</f>
        <v/>
      </c>
      <c r="I42" s="19" t="str">
        <f>IF($A42="","",'Sep 2027'!$AG$43)</f>
        <v/>
      </c>
      <c r="J42" s="19" t="str">
        <f>IF($A42="","",'Oct 2027'!$AG$43)</f>
        <v/>
      </c>
      <c r="K42" s="19" t="str">
        <f>IF($A42="","",'Nov 2027'!$AG$43)</f>
        <v/>
      </c>
      <c r="L42" s="19" t="str">
        <f>IF($A42="","",'Dec 2027'!$AG$43)</f>
        <v/>
      </c>
      <c r="M42" s="19" t="str">
        <f>IF($A42="","",'Jan 2028'!$AG$43)</f>
        <v/>
      </c>
      <c r="N42" s="19" t="str">
        <f>IF($A42="","",'Feb 2028'!$AG$43)</f>
        <v/>
      </c>
      <c r="O42" s="19" t="str">
        <f>IF($A42="","",'Mar 2028'!$AG$43)</f>
        <v/>
      </c>
      <c r="P42" s="19" t="str">
        <f t="shared" si="0"/>
        <v/>
      </c>
      <c r="Q42" s="20" t="str">
        <f t="shared" si="1"/>
        <v/>
      </c>
      <c r="R42" s="19" t="str">
        <f>IF($A42="","",'Apr 2027'!$AH$43+'May 2027'!$AH$43+'Jun 2027'!$AH$43+'Jul 2027'!$AH$43+'Aug 2027'!$AH$43+'Sep 2027'!$AH$43+'Oct 2027'!$AH$43+'Nov 2027'!$AH$43+'Dec 2027'!$AH$43+'Jan 2028'!$AH$43+'Feb 2028'!$AH$43+'Mar 2028'!$AH$43)</f>
        <v/>
      </c>
      <c r="S42" s="19" t="str">
        <f>IF($A42="","",'Apr 2027'!$AI$43+'May 2027'!$AI$43+'Jun 2027'!$AI$43+'Jul 2027'!$AI$43+'Aug 2027'!$AI$43+'Sep 2027'!$AI$43+'Oct 2027'!$AI$43+'Nov 2027'!$AI$43+'Dec 2027'!$AI$43+'Jan 2028'!$AI$43+'Feb 2028'!$AI$43+'Mar 2028'!$AI$43)</f>
        <v/>
      </c>
    </row>
    <row r="43" spans="1:19" x14ac:dyDescent="0.2">
      <c r="A43" s="17"/>
      <c r="B43" s="18" t="str">
        <f>IF($A43="","",'Start here'!$B$7)</f>
        <v/>
      </c>
      <c r="C43" s="19" t="str">
        <f>IF($A43="","",IF('Start here'!$B$6="Taken from the allowance",'Start here'!$B$11,0))</f>
        <v/>
      </c>
      <c r="D43" s="19" t="str">
        <f>IF($A43="","",'Apr 2027'!$AG$44)</f>
        <v/>
      </c>
      <c r="E43" s="19" t="str">
        <f>IF($A43="","",'May 2027'!$AG$44)</f>
        <v/>
      </c>
      <c r="F43" s="19" t="str">
        <f>IF($A43="","",'Jun 2027'!$AG$44)</f>
        <v/>
      </c>
      <c r="G43" s="19" t="str">
        <f>IF($A43="","",'Jul 2027'!$AG$44)</f>
        <v/>
      </c>
      <c r="H43" s="19" t="str">
        <f>IF($A43="","",'Aug 2027'!$AG$44)</f>
        <v/>
      </c>
      <c r="I43" s="19" t="str">
        <f>IF($A43="","",'Sep 2027'!$AG$44)</f>
        <v/>
      </c>
      <c r="J43" s="19" t="str">
        <f>IF($A43="","",'Oct 2027'!$AG$44)</f>
        <v/>
      </c>
      <c r="K43" s="19" t="str">
        <f>IF($A43="","",'Nov 2027'!$AG$44)</f>
        <v/>
      </c>
      <c r="L43" s="19" t="str">
        <f>IF($A43="","",'Dec 2027'!$AG$44)</f>
        <v/>
      </c>
      <c r="M43" s="19" t="str">
        <f>IF($A43="","",'Jan 2028'!$AG$44)</f>
        <v/>
      </c>
      <c r="N43" s="19" t="str">
        <f>IF($A43="","",'Feb 2028'!$AG$44)</f>
        <v/>
      </c>
      <c r="O43" s="19" t="str">
        <f>IF($A43="","",'Mar 2028'!$AG$44)</f>
        <v/>
      </c>
      <c r="P43" s="19" t="str">
        <f t="shared" si="0"/>
        <v/>
      </c>
      <c r="Q43" s="20" t="str">
        <f t="shared" si="1"/>
        <v/>
      </c>
      <c r="R43" s="19" t="str">
        <f>IF($A43="","",'Apr 2027'!$AH$44+'May 2027'!$AH$44+'Jun 2027'!$AH$44+'Jul 2027'!$AH$44+'Aug 2027'!$AH$44+'Sep 2027'!$AH$44+'Oct 2027'!$AH$44+'Nov 2027'!$AH$44+'Dec 2027'!$AH$44+'Jan 2028'!$AH$44+'Feb 2028'!$AH$44+'Mar 2028'!$AH$44)</f>
        <v/>
      </c>
      <c r="S43" s="19" t="str">
        <f>IF($A43="","",'Apr 2027'!$AI$44+'May 2027'!$AI$44+'Jun 2027'!$AI$44+'Jul 2027'!$AI$44+'Aug 2027'!$AI$44+'Sep 2027'!$AI$44+'Oct 2027'!$AI$44+'Nov 2027'!$AI$44+'Dec 2027'!$AI$44+'Jan 2028'!$AI$44+'Feb 2028'!$AI$44+'Mar 2028'!$AI$44)</f>
        <v/>
      </c>
    </row>
    <row r="44" spans="1:19" x14ac:dyDescent="0.2">
      <c r="A44" s="17"/>
      <c r="B44" s="18" t="str">
        <f>IF($A44="","",'Start here'!$B$7)</f>
        <v/>
      </c>
      <c r="C44" s="19" t="str">
        <f>IF($A44="","",IF('Start here'!$B$6="Taken from the allowance",'Start here'!$B$11,0))</f>
        <v/>
      </c>
      <c r="D44" s="19" t="str">
        <f>IF($A44="","",'Apr 2027'!$AG$45)</f>
        <v/>
      </c>
      <c r="E44" s="19" t="str">
        <f>IF($A44="","",'May 2027'!$AG$45)</f>
        <v/>
      </c>
      <c r="F44" s="19" t="str">
        <f>IF($A44="","",'Jun 2027'!$AG$45)</f>
        <v/>
      </c>
      <c r="G44" s="19" t="str">
        <f>IF($A44="","",'Jul 2027'!$AG$45)</f>
        <v/>
      </c>
      <c r="H44" s="19" t="str">
        <f>IF($A44="","",'Aug 2027'!$AG$45)</f>
        <v/>
      </c>
      <c r="I44" s="19" t="str">
        <f>IF($A44="","",'Sep 2027'!$AG$45)</f>
        <v/>
      </c>
      <c r="J44" s="19" t="str">
        <f>IF($A44="","",'Oct 2027'!$AG$45)</f>
        <v/>
      </c>
      <c r="K44" s="19" t="str">
        <f>IF($A44="","",'Nov 2027'!$AG$45)</f>
        <v/>
      </c>
      <c r="L44" s="19" t="str">
        <f>IF($A44="","",'Dec 2027'!$AG$45)</f>
        <v/>
      </c>
      <c r="M44" s="19" t="str">
        <f>IF($A44="","",'Jan 2028'!$AG$45)</f>
        <v/>
      </c>
      <c r="N44" s="19" t="str">
        <f>IF($A44="","",'Feb 2028'!$AG$45)</f>
        <v/>
      </c>
      <c r="O44" s="19" t="str">
        <f>IF($A44="","",'Mar 2028'!$AG$45)</f>
        <v/>
      </c>
      <c r="P44" s="19" t="str">
        <f t="shared" si="0"/>
        <v/>
      </c>
      <c r="Q44" s="20" t="str">
        <f t="shared" si="1"/>
        <v/>
      </c>
      <c r="R44" s="19" t="str">
        <f>IF($A44="","",'Apr 2027'!$AH$45+'May 2027'!$AH$45+'Jun 2027'!$AH$45+'Jul 2027'!$AH$45+'Aug 2027'!$AH$45+'Sep 2027'!$AH$45+'Oct 2027'!$AH$45+'Nov 2027'!$AH$45+'Dec 2027'!$AH$45+'Jan 2028'!$AH$45+'Feb 2028'!$AH$45+'Mar 2028'!$AH$45)</f>
        <v/>
      </c>
      <c r="S44" s="19" t="str">
        <f>IF($A44="","",'Apr 2027'!$AI$45+'May 2027'!$AI$45+'Jun 2027'!$AI$45+'Jul 2027'!$AI$45+'Aug 2027'!$AI$45+'Sep 2027'!$AI$45+'Oct 2027'!$AI$45+'Nov 2027'!$AI$45+'Dec 2027'!$AI$45+'Jan 2028'!$AI$45+'Feb 2028'!$AI$45+'Mar 2028'!$AI$45)</f>
        <v/>
      </c>
    </row>
  </sheetData>
  <conditionalFormatting sqref="Q5:Q44">
    <cfRule type="expression" dxfId="96" priority="1">
      <formula>AND(ISNUMBER(Q5),Q5&lt;0)</formula>
    </cfRule>
  </conditionalFormatting>
  <dataValidations count="1">
    <dataValidation type="decimal" allowBlank="1" sqref="B5:B44" xr:uid="{00000000-0002-0000-0100-000000000000}">
      <formula1>0</formula1>
      <formula2>366</formula2>
    </dataValidation>
  </dataValidations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58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59</v>
      </c>
      <c r="C3" s="21" t="s">
        <v>60</v>
      </c>
      <c r="D3" s="22" t="s">
        <v>61</v>
      </c>
      <c r="E3" s="22" t="s">
        <v>61</v>
      </c>
      <c r="F3" s="21" t="s">
        <v>62</v>
      </c>
      <c r="G3" s="21" t="s">
        <v>59</v>
      </c>
      <c r="H3" s="21" t="s">
        <v>63</v>
      </c>
      <c r="I3" s="21" t="s">
        <v>59</v>
      </c>
      <c r="J3" s="21" t="s">
        <v>60</v>
      </c>
      <c r="K3" s="22" t="s">
        <v>61</v>
      </c>
      <c r="L3" s="22" t="s">
        <v>61</v>
      </c>
      <c r="M3" s="21" t="s">
        <v>62</v>
      </c>
      <c r="N3" s="21" t="s">
        <v>59</v>
      </c>
      <c r="O3" s="21" t="s">
        <v>63</v>
      </c>
      <c r="P3" s="21" t="s">
        <v>59</v>
      </c>
      <c r="Q3" s="21" t="s">
        <v>60</v>
      </c>
      <c r="R3" s="22" t="s">
        <v>61</v>
      </c>
      <c r="S3" s="22" t="s">
        <v>61</v>
      </c>
      <c r="T3" s="21" t="s">
        <v>62</v>
      </c>
      <c r="U3" s="21" t="s">
        <v>59</v>
      </c>
      <c r="V3" s="21" t="s">
        <v>63</v>
      </c>
      <c r="W3" s="21" t="s">
        <v>59</v>
      </c>
      <c r="X3" s="21" t="s">
        <v>60</v>
      </c>
      <c r="Y3" s="22" t="s">
        <v>61</v>
      </c>
      <c r="Z3" s="22" t="s">
        <v>61</v>
      </c>
      <c r="AA3" s="21" t="s">
        <v>62</v>
      </c>
      <c r="AB3" s="21" t="s">
        <v>59</v>
      </c>
      <c r="AC3" s="21" t="s">
        <v>63</v>
      </c>
      <c r="AD3" s="21" t="s">
        <v>59</v>
      </c>
      <c r="AE3" s="21" t="s">
        <v>60</v>
      </c>
      <c r="AF3" s="23"/>
    </row>
    <row r="4" spans="1:35" x14ac:dyDescent="0.2">
      <c r="A4" s="24" t="s">
        <v>38</v>
      </c>
      <c r="B4" s="25">
        <v>46478</v>
      </c>
      <c r="C4" s="25">
        <v>46479</v>
      </c>
      <c r="D4" s="25">
        <v>46480</v>
      </c>
      <c r="E4" s="25">
        <v>46481</v>
      </c>
      <c r="F4" s="25">
        <v>46482</v>
      </c>
      <c r="G4" s="25">
        <v>46483</v>
      </c>
      <c r="H4" s="25">
        <v>46484</v>
      </c>
      <c r="I4" s="25">
        <v>46485</v>
      </c>
      <c r="J4" s="25">
        <v>46486</v>
      </c>
      <c r="K4" s="25">
        <v>46487</v>
      </c>
      <c r="L4" s="25">
        <v>46488</v>
      </c>
      <c r="M4" s="25">
        <v>46489</v>
      </c>
      <c r="N4" s="25">
        <v>46490</v>
      </c>
      <c r="O4" s="25">
        <v>46491</v>
      </c>
      <c r="P4" s="25">
        <v>46492</v>
      </c>
      <c r="Q4" s="25">
        <v>46493</v>
      </c>
      <c r="R4" s="25">
        <v>46494</v>
      </c>
      <c r="S4" s="25">
        <v>46495</v>
      </c>
      <c r="T4" s="25">
        <v>46496</v>
      </c>
      <c r="U4" s="25">
        <v>46497</v>
      </c>
      <c r="V4" s="25">
        <v>46498</v>
      </c>
      <c r="W4" s="25">
        <v>46499</v>
      </c>
      <c r="X4" s="25">
        <v>46500</v>
      </c>
      <c r="Y4" s="25">
        <v>46501</v>
      </c>
      <c r="Z4" s="25">
        <v>46502</v>
      </c>
      <c r="AA4" s="25">
        <v>46503</v>
      </c>
      <c r="AB4" s="25">
        <v>46504</v>
      </c>
      <c r="AC4" s="25">
        <v>46505</v>
      </c>
      <c r="AD4" s="25">
        <v>46506</v>
      </c>
      <c r="AE4" s="25">
        <v>46507</v>
      </c>
      <c r="AF4" s="23"/>
      <c r="AG4" s="26" t="s">
        <v>64</v>
      </c>
      <c r="AH4" s="26" t="s">
        <v>65</v>
      </c>
      <c r="AI4" s="26" t="s">
        <v>66</v>
      </c>
    </row>
    <row r="5" spans="1:35" x14ac:dyDescent="0.2">
      <c r="A5" s="6" t="s">
        <v>67</v>
      </c>
      <c r="B5" s="27" t="str">
        <f>IF(COUNTIFS('Bank holidays'!$A$2:$A$75,B$4,'Bank holidays'!$B$2:$B$75,'Start here'!$B$5)&gt;0,IF('Start here'!$B$5="Ireland","PH","BH"),"")</f>
        <v/>
      </c>
      <c r="C5" s="27" t="str">
        <f>IF(COUNTIFS('Bank holidays'!$A$2:$A$75,C$4,'Bank holidays'!$B$2:$B$75,'Start here'!$B$5)&gt;0,IF('Start here'!$B$5="Ireland","PH","BH"),"")</f>
        <v/>
      </c>
      <c r="D5" s="27" t="str">
        <f>IF(COUNTIFS('Bank holidays'!$A$2:$A$75,D$4,'Bank holidays'!$B$2:$B$75,'Start here'!$B$5)&gt;0,IF('Start here'!$B$5="Ireland","PH","BH"),"")</f>
        <v/>
      </c>
      <c r="E5" s="27" t="str">
        <f>IF(COUNTIFS('Bank holidays'!$A$2:$A$75,E$4,'Bank holidays'!$B$2:$B$75,'Start here'!$B$5)&gt;0,IF('Start here'!$B$5="Ireland","PH","BH"),"")</f>
        <v/>
      </c>
      <c r="F5" s="27" t="str">
        <f>IF(COUNTIFS('Bank holidays'!$A$2:$A$75,F$4,'Bank holidays'!$B$2:$B$75,'Start here'!$B$5)&gt;0,IF('Start here'!$B$5="Ireland","PH","BH"),"")</f>
        <v/>
      </c>
      <c r="G5" s="27" t="str">
        <f>IF(COUNTIFS('Bank holidays'!$A$2:$A$75,G$4,'Bank holidays'!$B$2:$B$75,'Start here'!$B$5)&gt;0,IF('Start here'!$B$5="Ireland","PH","BH"),"")</f>
        <v/>
      </c>
      <c r="H5" s="27" t="str">
        <f>IF(COUNTIFS('Bank holidays'!$A$2:$A$75,H$4,'Bank holidays'!$B$2:$B$75,'Start here'!$B$5)&gt;0,IF('Start here'!$B$5="Ireland","PH","BH"),"")</f>
        <v/>
      </c>
      <c r="I5" s="27" t="str">
        <f>IF(COUNTIFS('Bank holidays'!$A$2:$A$75,I$4,'Bank holidays'!$B$2:$B$75,'Start here'!$B$5)&gt;0,IF('Start here'!$B$5="Ireland","PH","BH"),"")</f>
        <v/>
      </c>
      <c r="J5" s="27" t="str">
        <f>IF(COUNTIFS('Bank holidays'!$A$2:$A$75,J$4,'Bank holidays'!$B$2:$B$75,'Start here'!$B$5)&gt;0,IF('Start here'!$B$5="Ireland","PH","BH"),"")</f>
        <v/>
      </c>
      <c r="K5" s="27" t="str">
        <f>IF(COUNTIFS('Bank holidays'!$A$2:$A$75,K$4,'Bank holidays'!$B$2:$B$75,'Start here'!$B$5)&gt;0,IF('Start here'!$B$5="Ireland","PH","BH"),"")</f>
        <v/>
      </c>
      <c r="L5" s="27" t="str">
        <f>IF(COUNTIFS('Bank holidays'!$A$2:$A$75,L$4,'Bank holidays'!$B$2:$B$75,'Start here'!$B$5)&gt;0,IF('Start here'!$B$5="Ireland","PH","BH"),"")</f>
        <v/>
      </c>
      <c r="M5" s="27" t="str">
        <f>IF(COUNTIFS('Bank holidays'!$A$2:$A$75,M$4,'Bank holidays'!$B$2:$B$75,'Start here'!$B$5)&gt;0,IF('Start here'!$B$5="Ireland","PH","BH"),"")</f>
        <v/>
      </c>
      <c r="N5" s="27" t="str">
        <f>IF(COUNTIFS('Bank holidays'!$A$2:$A$75,N$4,'Bank holidays'!$B$2:$B$75,'Start here'!$B$5)&gt;0,IF('Start here'!$B$5="Ireland","PH","BH"),"")</f>
        <v/>
      </c>
      <c r="O5" s="27" t="str">
        <f>IF(COUNTIFS('Bank holidays'!$A$2:$A$75,O$4,'Bank holidays'!$B$2:$B$75,'Start here'!$B$5)&gt;0,IF('Start here'!$B$5="Ireland","PH","BH"),"")</f>
        <v/>
      </c>
      <c r="P5" s="27" t="str">
        <f>IF(COUNTIFS('Bank holidays'!$A$2:$A$75,P$4,'Bank holidays'!$B$2:$B$75,'Start here'!$B$5)&gt;0,IF('Start here'!$B$5="Ireland","PH","BH"),"")</f>
        <v/>
      </c>
      <c r="Q5" s="27" t="str">
        <f>IF(COUNTIFS('Bank holidays'!$A$2:$A$75,Q$4,'Bank holidays'!$B$2:$B$75,'Start here'!$B$5)&gt;0,IF('Start here'!$B$5="Ireland","PH","BH"),"")</f>
        <v/>
      </c>
      <c r="R5" s="27" t="str">
        <f>IF(COUNTIFS('Bank holidays'!$A$2:$A$75,R$4,'Bank holidays'!$B$2:$B$75,'Start here'!$B$5)&gt;0,IF('Start here'!$B$5="Ireland","PH","BH"),"")</f>
        <v/>
      </c>
      <c r="S5" s="27" t="str">
        <f>IF(COUNTIFS('Bank holidays'!$A$2:$A$75,S$4,'Bank holidays'!$B$2:$B$75,'Start here'!$B$5)&gt;0,IF('Start here'!$B$5="Ireland","PH","BH"),"")</f>
        <v/>
      </c>
      <c r="T5" s="27" t="str">
        <f>IF(COUNTIFS('Bank holidays'!$A$2:$A$75,T$4,'Bank holidays'!$B$2:$B$75,'Start here'!$B$5)&gt;0,IF('Start here'!$B$5="Ireland","PH","BH"),"")</f>
        <v/>
      </c>
      <c r="U5" s="27" t="str">
        <f>IF(COUNTIFS('Bank holidays'!$A$2:$A$75,U$4,'Bank holidays'!$B$2:$B$75,'Start here'!$B$5)&gt;0,IF('Start here'!$B$5="Ireland","PH","BH"),"")</f>
        <v/>
      </c>
      <c r="V5" s="27" t="str">
        <f>IF(COUNTIFS('Bank holidays'!$A$2:$A$75,V$4,'Bank holidays'!$B$2:$B$75,'Start here'!$B$5)&gt;0,IF('Start here'!$B$5="Ireland","PH","BH"),"")</f>
        <v/>
      </c>
      <c r="W5" s="27" t="str">
        <f>IF(COUNTIFS('Bank holidays'!$A$2:$A$75,W$4,'Bank holidays'!$B$2:$B$75,'Start here'!$B$5)&gt;0,IF('Start here'!$B$5="Ireland","PH","BH"),"")</f>
        <v/>
      </c>
      <c r="X5" s="27" t="str">
        <f>IF(COUNTIFS('Bank holidays'!$A$2:$A$75,X$4,'Bank holidays'!$B$2:$B$75,'Start here'!$B$5)&gt;0,IF('Start here'!$B$5="Ireland","PH","BH"),"")</f>
        <v/>
      </c>
      <c r="Y5" s="27" t="str">
        <f>IF(COUNTIFS('Bank holidays'!$A$2:$A$75,Y$4,'Bank holidays'!$B$2:$B$75,'Start here'!$B$5)&gt;0,IF('Start here'!$B$5="Ireland","PH","BH"),"")</f>
        <v/>
      </c>
      <c r="Z5" s="27" t="str">
        <f>IF(COUNTIFS('Bank holidays'!$A$2:$A$75,Z$4,'Bank holidays'!$B$2:$B$75,'Start here'!$B$5)&gt;0,IF('Start here'!$B$5="Ireland","PH","BH"),"")</f>
        <v/>
      </c>
      <c r="AA5" s="27" t="str">
        <f>IF(COUNTIFS('Bank holidays'!$A$2:$A$75,AA$4,'Bank holidays'!$B$2:$B$75,'Start here'!$B$5)&gt;0,IF('Start here'!$B$5="Ireland","PH","BH"),"")</f>
        <v/>
      </c>
      <c r="AB5" s="27" t="str">
        <f>IF(COUNTIFS('Bank holidays'!$A$2:$A$75,AB$4,'Bank holidays'!$B$2:$B$75,'Start here'!$B$5)&gt;0,IF('Start here'!$B$5="Ireland","PH","BH"),"")</f>
        <v/>
      </c>
      <c r="AC5" s="27" t="str">
        <f>IF(COUNTIFS('Bank holidays'!$A$2:$A$75,AC$4,'Bank holidays'!$B$2:$B$75,'Start here'!$B$5)&gt;0,IF('Start here'!$B$5="Ireland","PH","BH"),"")</f>
        <v/>
      </c>
      <c r="AD5" s="27" t="str">
        <f>IF(COUNTIFS('Bank holidays'!$A$2:$A$75,AD$4,'Bank holidays'!$B$2:$B$75,'Start here'!$B$5)&gt;0,IF('Start here'!$B$5="Ireland","PH","BH"),"")</f>
        <v/>
      </c>
      <c r="AE5" s="27" t="str">
        <f>IF(COUNTIFS('Bank holidays'!$A$2:$A$75,AE$4,'Bank holidays'!$B$2:$B$75,'Start here'!$B$5)&gt;0,IF('Start here'!$B$5="Ireland","PH","BH"),"")</f>
        <v/>
      </c>
      <c r="AF5" s="23"/>
    </row>
    <row r="6" spans="1:35" x14ac:dyDescent="0.2">
      <c r="A6" s="28" t="str">
        <f>IF(Team!$A5="","",Team!$A5)</f>
        <v>Alex Morgan (example, overwrite me)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 t="s">
        <v>68</v>
      </c>
      <c r="U6" s="29" t="s">
        <v>68</v>
      </c>
      <c r="V6" s="29" t="s">
        <v>68</v>
      </c>
      <c r="W6" s="29" t="s">
        <v>68</v>
      </c>
      <c r="X6" s="29" t="s">
        <v>68</v>
      </c>
      <c r="Y6" s="29"/>
      <c r="Z6" s="29"/>
      <c r="AA6" s="29"/>
      <c r="AB6" s="29"/>
      <c r="AC6" s="29"/>
      <c r="AD6" s="29"/>
      <c r="AE6" s="29"/>
      <c r="AF6" s="30"/>
      <c r="AG6" s="20">
        <f t="shared" ref="AG6:AG45" si="0">IF($A6="","",COUNTIFS($B6:$AE6,"H",$B$5:$AE$5,"&lt;&gt;BH",$B$5:$AE$5,"&lt;&gt;PH")+0.5*COUNTIFS($B6:$AE6,"HD",$B$5:$AE$5,"&lt;&gt;BH",$B$5:$AE$5,"&lt;&gt;PH"))</f>
        <v>5</v>
      </c>
      <c r="AH6" s="19">
        <f t="shared" ref="AH6:AH45" si="1">IF($A6="","",COUNTIF($B6:$AE6,"S"))</f>
        <v>0</v>
      </c>
      <c r="AI6" s="19">
        <f t="shared" ref="AI6:AI45" si="2">IF($A6="","",COUNTIF($B6:$AE6,"O"))</f>
        <v>0</v>
      </c>
    </row>
    <row r="7" spans="1:35" x14ac:dyDescent="0.2">
      <c r="A7" s="28" t="str">
        <f>IF(Team!$A6="","",Team!$A6)</f>
        <v/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30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8" t="str">
        <f>IF(Team!$A7="","",Team!$A7)</f>
        <v/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30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8" t="str">
        <f>IF(Team!$A8="","",Team!$A8)</f>
        <v/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30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8" t="str">
        <f>IF(Team!$A9="","",Team!$A9)</f>
        <v/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30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8" t="str">
        <f>IF(Team!$A10="","",Team!$A10)</f>
        <v/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30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8" t="str">
        <f>IF(Team!$A11="","",Team!$A11)</f>
        <v/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30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8" t="str">
        <f>IF(Team!$A12="","",Team!$A12)</f>
        <v/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30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8" t="str">
        <f>IF(Team!$A13="","",Team!$A13)</f>
        <v/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30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8" t="str">
        <f>IF(Team!$A14="","",Team!$A14)</f>
        <v/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30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8" t="str">
        <f>IF(Team!$A15="","",Team!$A15)</f>
        <v/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30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8" t="str">
        <f>IF(Team!$A16="","",Team!$A16)</f>
        <v/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30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8" t="str">
        <f>IF(Team!$A17="","",Team!$A17)</f>
        <v/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30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8" t="str">
        <f>IF(Team!$A18="","",Team!$A18)</f>
        <v/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30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8" t="str">
        <f>IF(Team!$A19="","",Team!$A19)</f>
        <v/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8" t="str">
        <f>IF(Team!$A20="","",Team!$A20)</f>
        <v/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30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8" t="str">
        <f>IF(Team!$A21="","",Team!$A21)</f>
        <v/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30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8" t="str">
        <f>IF(Team!$A22="","",Team!$A22)</f>
        <v/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30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8" t="str">
        <f>IF(Team!$A23="","",Team!$A23)</f>
        <v/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30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8" t="str">
        <f>IF(Team!$A24="","",Team!$A24)</f>
        <v/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30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8" t="str">
        <f>IF(Team!$A25="","",Team!$A25)</f>
        <v/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30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8" t="str">
        <f>IF(Team!$A26="","",Team!$A26)</f>
        <v/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30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8" t="str">
        <f>IF(Team!$A27="","",Team!$A27)</f>
        <v/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30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8" t="str">
        <f>IF(Team!$A28="","",Team!$A28)</f>
        <v/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30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8" t="str">
        <f>IF(Team!$A29="","",Team!$A29)</f>
        <v/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30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8" t="str">
        <f>IF(Team!$A30="","",Team!$A30)</f>
        <v/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30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8" t="str">
        <f>IF(Team!$A31="","",Team!$A31)</f>
        <v/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30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8" t="str">
        <f>IF(Team!$A32="","",Team!$A32)</f>
        <v/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30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8" t="str">
        <f>IF(Team!$A33="","",Team!$A33)</f>
        <v/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30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8" t="str">
        <f>IF(Team!$A34="","",Team!$A34)</f>
        <v/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30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8" t="str">
        <f>IF(Team!$A35="","",Team!$A35)</f>
        <v/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30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8" t="str">
        <f>IF(Team!$A36="","",Team!$A36)</f>
        <v/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30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8" t="str">
        <f>IF(Team!$A37="","",Team!$A37)</f>
        <v/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30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8" t="str">
        <f>IF(Team!$A38="","",Team!$A38)</f>
        <v/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30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8" t="str">
        <f>IF(Team!$A39="","",Team!$A39)</f>
        <v/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30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8" t="str">
        <f>IF(Team!$A40="","",Team!$A40)</f>
        <v/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30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8" t="str">
        <f>IF(Team!$A41="","",Team!$A41)</f>
        <v/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30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8" t="str">
        <f>IF(Team!$A42="","",Team!$A42)</f>
        <v/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30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8" t="str">
        <f>IF(Team!$A43="","",Team!$A43)</f>
        <v/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30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8" t="str">
        <f>IF(Team!$A44="","",Team!$A44)</f>
        <v/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30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31" t="s">
        <v>69</v>
      </c>
      <c r="B46" s="32">
        <f t="shared" ref="B46:AE46" si="3">COUNTIF(B6:B45,"H")+COUNTIF(B6:B45,"S")+COUNTIF(B6:B45,"O")+0.5*COUNTIF(B6:B45,"HD")</f>
        <v>0</v>
      </c>
      <c r="C46" s="32">
        <f t="shared" si="3"/>
        <v>0</v>
      </c>
      <c r="D46" s="32">
        <f t="shared" si="3"/>
        <v>0</v>
      </c>
      <c r="E46" s="32">
        <f t="shared" si="3"/>
        <v>0</v>
      </c>
      <c r="F46" s="32">
        <f t="shared" si="3"/>
        <v>0</v>
      </c>
      <c r="G46" s="32">
        <f t="shared" si="3"/>
        <v>0</v>
      </c>
      <c r="H46" s="32">
        <f t="shared" si="3"/>
        <v>0</v>
      </c>
      <c r="I46" s="32">
        <f t="shared" si="3"/>
        <v>0</v>
      </c>
      <c r="J46" s="32">
        <f t="shared" si="3"/>
        <v>0</v>
      </c>
      <c r="K46" s="32">
        <f t="shared" si="3"/>
        <v>0</v>
      </c>
      <c r="L46" s="32">
        <f t="shared" si="3"/>
        <v>0</v>
      </c>
      <c r="M46" s="32">
        <f t="shared" si="3"/>
        <v>0</v>
      </c>
      <c r="N46" s="32">
        <f t="shared" si="3"/>
        <v>0</v>
      </c>
      <c r="O46" s="32">
        <f t="shared" si="3"/>
        <v>0</v>
      </c>
      <c r="P46" s="32">
        <f t="shared" si="3"/>
        <v>0</v>
      </c>
      <c r="Q46" s="32">
        <f t="shared" si="3"/>
        <v>0</v>
      </c>
      <c r="R46" s="32">
        <f t="shared" si="3"/>
        <v>0</v>
      </c>
      <c r="S46" s="32">
        <f t="shared" si="3"/>
        <v>0</v>
      </c>
      <c r="T46" s="32">
        <f t="shared" si="3"/>
        <v>1</v>
      </c>
      <c r="U46" s="32">
        <f t="shared" si="3"/>
        <v>1</v>
      </c>
      <c r="V46" s="32">
        <f t="shared" si="3"/>
        <v>1</v>
      </c>
      <c r="W46" s="32">
        <f t="shared" si="3"/>
        <v>1</v>
      </c>
      <c r="X46" s="32">
        <f t="shared" si="3"/>
        <v>1</v>
      </c>
      <c r="Y46" s="32">
        <f t="shared" si="3"/>
        <v>0</v>
      </c>
      <c r="Z46" s="32">
        <f t="shared" si="3"/>
        <v>0</v>
      </c>
      <c r="AA46" s="32">
        <f t="shared" si="3"/>
        <v>0</v>
      </c>
      <c r="AB46" s="32">
        <f t="shared" si="3"/>
        <v>0</v>
      </c>
      <c r="AC46" s="32">
        <f t="shared" si="3"/>
        <v>0</v>
      </c>
      <c r="AD46" s="32">
        <f t="shared" si="3"/>
        <v>0</v>
      </c>
      <c r="AE46" s="32">
        <f t="shared" si="3"/>
        <v>0</v>
      </c>
      <c r="AF46" s="33"/>
    </row>
  </sheetData>
  <conditionalFormatting sqref="B3:AE3">
    <cfRule type="expression" dxfId="95" priority="6" stopIfTrue="1">
      <formula>B$5&lt;&gt;""</formula>
    </cfRule>
  </conditionalFormatting>
  <conditionalFormatting sqref="B4:AE4">
    <cfRule type="expression" dxfId="94" priority="5" stopIfTrue="1">
      <formula>B$5&lt;&gt;""</formula>
    </cfRule>
  </conditionalFormatting>
  <conditionalFormatting sqref="B5:AE45">
    <cfRule type="expression" dxfId="93" priority="7" stopIfTrue="1">
      <formula>B$5&lt;&gt;""</formula>
    </cfRule>
  </conditionalFormatting>
  <conditionalFormatting sqref="B6:AE45">
    <cfRule type="expression" dxfId="92" priority="1" stopIfTrue="1">
      <formula>B6="H"</formula>
    </cfRule>
    <cfRule type="expression" dxfId="91" priority="2" stopIfTrue="1">
      <formula>B6="HD"</formula>
    </cfRule>
    <cfRule type="expression" dxfId="90" priority="3" stopIfTrue="1">
      <formula>B6="S"</formula>
    </cfRule>
    <cfRule type="expression" dxfId="89" priority="4" stopIfTrue="1">
      <formula>B6="O"</formula>
    </cfRule>
    <cfRule type="expression" dxfId="88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E45" xr:uid="{00000000-0002-0000-02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70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2" t="s">
        <v>61</v>
      </c>
      <c r="C3" s="22" t="s">
        <v>61</v>
      </c>
      <c r="D3" s="21" t="s">
        <v>62</v>
      </c>
      <c r="E3" s="21" t="s">
        <v>59</v>
      </c>
      <c r="F3" s="21" t="s">
        <v>63</v>
      </c>
      <c r="G3" s="21" t="s">
        <v>59</v>
      </c>
      <c r="H3" s="21" t="s">
        <v>60</v>
      </c>
      <c r="I3" s="22" t="s">
        <v>61</v>
      </c>
      <c r="J3" s="22" t="s">
        <v>61</v>
      </c>
      <c r="K3" s="21" t="s">
        <v>62</v>
      </c>
      <c r="L3" s="21" t="s">
        <v>59</v>
      </c>
      <c r="M3" s="21" t="s">
        <v>63</v>
      </c>
      <c r="N3" s="21" t="s">
        <v>59</v>
      </c>
      <c r="O3" s="21" t="s">
        <v>60</v>
      </c>
      <c r="P3" s="22" t="s">
        <v>61</v>
      </c>
      <c r="Q3" s="22" t="s">
        <v>61</v>
      </c>
      <c r="R3" s="21" t="s">
        <v>62</v>
      </c>
      <c r="S3" s="21" t="s">
        <v>59</v>
      </c>
      <c r="T3" s="21" t="s">
        <v>63</v>
      </c>
      <c r="U3" s="21" t="s">
        <v>59</v>
      </c>
      <c r="V3" s="21" t="s">
        <v>60</v>
      </c>
      <c r="W3" s="22" t="s">
        <v>61</v>
      </c>
      <c r="X3" s="22" t="s">
        <v>61</v>
      </c>
      <c r="Y3" s="21" t="s">
        <v>62</v>
      </c>
      <c r="Z3" s="21" t="s">
        <v>59</v>
      </c>
      <c r="AA3" s="21" t="s">
        <v>63</v>
      </c>
      <c r="AB3" s="21" t="s">
        <v>59</v>
      </c>
      <c r="AC3" s="21" t="s">
        <v>60</v>
      </c>
      <c r="AD3" s="22" t="s">
        <v>61</v>
      </c>
      <c r="AE3" s="22" t="s">
        <v>61</v>
      </c>
      <c r="AF3" s="21" t="s">
        <v>62</v>
      </c>
    </row>
    <row r="4" spans="1:35" x14ac:dyDescent="0.2">
      <c r="A4" s="24" t="s">
        <v>38</v>
      </c>
      <c r="B4" s="25">
        <v>46508</v>
      </c>
      <c r="C4" s="25">
        <v>46509</v>
      </c>
      <c r="D4" s="25">
        <v>46510</v>
      </c>
      <c r="E4" s="25">
        <v>46511</v>
      </c>
      <c r="F4" s="25">
        <v>46512</v>
      </c>
      <c r="G4" s="25">
        <v>46513</v>
      </c>
      <c r="H4" s="25">
        <v>46514</v>
      </c>
      <c r="I4" s="25">
        <v>46515</v>
      </c>
      <c r="J4" s="25">
        <v>46516</v>
      </c>
      <c r="K4" s="25">
        <v>46517</v>
      </c>
      <c r="L4" s="25">
        <v>46518</v>
      </c>
      <c r="M4" s="25">
        <v>46519</v>
      </c>
      <c r="N4" s="25">
        <v>46520</v>
      </c>
      <c r="O4" s="25">
        <v>46521</v>
      </c>
      <c r="P4" s="25">
        <v>46522</v>
      </c>
      <c r="Q4" s="25">
        <v>46523</v>
      </c>
      <c r="R4" s="25">
        <v>46524</v>
      </c>
      <c r="S4" s="25">
        <v>46525</v>
      </c>
      <c r="T4" s="25">
        <v>46526</v>
      </c>
      <c r="U4" s="25">
        <v>46527</v>
      </c>
      <c r="V4" s="25">
        <v>46528</v>
      </c>
      <c r="W4" s="25">
        <v>46529</v>
      </c>
      <c r="X4" s="25">
        <v>46530</v>
      </c>
      <c r="Y4" s="25">
        <v>46531</v>
      </c>
      <c r="Z4" s="25">
        <v>46532</v>
      </c>
      <c r="AA4" s="25">
        <v>46533</v>
      </c>
      <c r="AB4" s="25">
        <v>46534</v>
      </c>
      <c r="AC4" s="25">
        <v>46535</v>
      </c>
      <c r="AD4" s="25">
        <v>46536</v>
      </c>
      <c r="AE4" s="25">
        <v>46537</v>
      </c>
      <c r="AF4" s="25">
        <v>46538</v>
      </c>
      <c r="AG4" s="26" t="s">
        <v>64</v>
      </c>
      <c r="AH4" s="26" t="s">
        <v>65</v>
      </c>
      <c r="AI4" s="26" t="s">
        <v>66</v>
      </c>
    </row>
    <row r="5" spans="1:35" x14ac:dyDescent="0.2">
      <c r="A5" s="6" t="s">
        <v>67</v>
      </c>
      <c r="B5" s="27" t="str">
        <f>IF(COUNTIFS('Bank holidays'!$A$2:$A$75,B$4,'Bank holidays'!$B$2:$B$75,'Start here'!$B$5)&gt;0,IF('Start here'!$B$5="Ireland","PH","BH"),"")</f>
        <v/>
      </c>
      <c r="C5" s="27" t="str">
        <f>IF(COUNTIFS('Bank holidays'!$A$2:$A$75,C$4,'Bank holidays'!$B$2:$B$75,'Start here'!$B$5)&gt;0,IF('Start here'!$B$5="Ireland","PH","BH"),"")</f>
        <v/>
      </c>
      <c r="D5" s="27" t="str">
        <f>IF(COUNTIFS('Bank holidays'!$A$2:$A$75,D$4,'Bank holidays'!$B$2:$B$75,'Start here'!$B$5)&gt;0,IF('Start here'!$B$5="Ireland","PH","BH"),"")</f>
        <v>BH</v>
      </c>
      <c r="E5" s="27" t="str">
        <f>IF(COUNTIFS('Bank holidays'!$A$2:$A$75,E$4,'Bank holidays'!$B$2:$B$75,'Start here'!$B$5)&gt;0,IF('Start here'!$B$5="Ireland","PH","BH"),"")</f>
        <v/>
      </c>
      <c r="F5" s="27" t="str">
        <f>IF(COUNTIFS('Bank holidays'!$A$2:$A$75,F$4,'Bank holidays'!$B$2:$B$75,'Start here'!$B$5)&gt;0,IF('Start here'!$B$5="Ireland","PH","BH"),"")</f>
        <v/>
      </c>
      <c r="G5" s="27" t="str">
        <f>IF(COUNTIFS('Bank holidays'!$A$2:$A$75,G$4,'Bank holidays'!$B$2:$B$75,'Start here'!$B$5)&gt;0,IF('Start here'!$B$5="Ireland","PH","BH"),"")</f>
        <v/>
      </c>
      <c r="H5" s="27" t="str">
        <f>IF(COUNTIFS('Bank holidays'!$A$2:$A$75,H$4,'Bank holidays'!$B$2:$B$75,'Start here'!$B$5)&gt;0,IF('Start here'!$B$5="Ireland","PH","BH"),"")</f>
        <v/>
      </c>
      <c r="I5" s="27" t="str">
        <f>IF(COUNTIFS('Bank holidays'!$A$2:$A$75,I$4,'Bank holidays'!$B$2:$B$75,'Start here'!$B$5)&gt;0,IF('Start here'!$B$5="Ireland","PH","BH"),"")</f>
        <v/>
      </c>
      <c r="J5" s="27" t="str">
        <f>IF(COUNTIFS('Bank holidays'!$A$2:$A$75,J$4,'Bank holidays'!$B$2:$B$75,'Start here'!$B$5)&gt;0,IF('Start here'!$B$5="Ireland","PH","BH"),"")</f>
        <v/>
      </c>
      <c r="K5" s="27" t="str">
        <f>IF(COUNTIFS('Bank holidays'!$A$2:$A$75,K$4,'Bank holidays'!$B$2:$B$75,'Start here'!$B$5)&gt;0,IF('Start here'!$B$5="Ireland","PH","BH"),"")</f>
        <v/>
      </c>
      <c r="L5" s="27" t="str">
        <f>IF(COUNTIFS('Bank holidays'!$A$2:$A$75,L$4,'Bank holidays'!$B$2:$B$75,'Start here'!$B$5)&gt;0,IF('Start here'!$B$5="Ireland","PH","BH"),"")</f>
        <v/>
      </c>
      <c r="M5" s="27" t="str">
        <f>IF(COUNTIFS('Bank holidays'!$A$2:$A$75,M$4,'Bank holidays'!$B$2:$B$75,'Start here'!$B$5)&gt;0,IF('Start here'!$B$5="Ireland","PH","BH"),"")</f>
        <v/>
      </c>
      <c r="N5" s="27" t="str">
        <f>IF(COUNTIFS('Bank holidays'!$A$2:$A$75,N$4,'Bank holidays'!$B$2:$B$75,'Start here'!$B$5)&gt;0,IF('Start here'!$B$5="Ireland","PH","BH"),"")</f>
        <v/>
      </c>
      <c r="O5" s="27" t="str">
        <f>IF(COUNTIFS('Bank holidays'!$A$2:$A$75,O$4,'Bank holidays'!$B$2:$B$75,'Start here'!$B$5)&gt;0,IF('Start here'!$B$5="Ireland","PH","BH"),"")</f>
        <v/>
      </c>
      <c r="P5" s="27" t="str">
        <f>IF(COUNTIFS('Bank holidays'!$A$2:$A$75,P$4,'Bank holidays'!$B$2:$B$75,'Start here'!$B$5)&gt;0,IF('Start here'!$B$5="Ireland","PH","BH"),"")</f>
        <v/>
      </c>
      <c r="Q5" s="27" t="str">
        <f>IF(COUNTIFS('Bank holidays'!$A$2:$A$75,Q$4,'Bank holidays'!$B$2:$B$75,'Start here'!$B$5)&gt;0,IF('Start here'!$B$5="Ireland","PH","BH"),"")</f>
        <v/>
      </c>
      <c r="R5" s="27" t="str">
        <f>IF(COUNTIFS('Bank holidays'!$A$2:$A$75,R$4,'Bank holidays'!$B$2:$B$75,'Start here'!$B$5)&gt;0,IF('Start here'!$B$5="Ireland","PH","BH"),"")</f>
        <v/>
      </c>
      <c r="S5" s="27" t="str">
        <f>IF(COUNTIFS('Bank holidays'!$A$2:$A$75,S$4,'Bank holidays'!$B$2:$B$75,'Start here'!$B$5)&gt;0,IF('Start here'!$B$5="Ireland","PH","BH"),"")</f>
        <v/>
      </c>
      <c r="T5" s="27" t="str">
        <f>IF(COUNTIFS('Bank holidays'!$A$2:$A$75,T$4,'Bank holidays'!$B$2:$B$75,'Start here'!$B$5)&gt;0,IF('Start here'!$B$5="Ireland","PH","BH"),"")</f>
        <v/>
      </c>
      <c r="U5" s="27" t="str">
        <f>IF(COUNTIFS('Bank holidays'!$A$2:$A$75,U$4,'Bank holidays'!$B$2:$B$75,'Start here'!$B$5)&gt;0,IF('Start here'!$B$5="Ireland","PH","BH"),"")</f>
        <v/>
      </c>
      <c r="V5" s="27" t="str">
        <f>IF(COUNTIFS('Bank holidays'!$A$2:$A$75,V$4,'Bank holidays'!$B$2:$B$75,'Start here'!$B$5)&gt;0,IF('Start here'!$B$5="Ireland","PH","BH"),"")</f>
        <v/>
      </c>
      <c r="W5" s="27" t="str">
        <f>IF(COUNTIFS('Bank holidays'!$A$2:$A$75,W$4,'Bank holidays'!$B$2:$B$75,'Start here'!$B$5)&gt;0,IF('Start here'!$B$5="Ireland","PH","BH"),"")</f>
        <v/>
      </c>
      <c r="X5" s="27" t="str">
        <f>IF(COUNTIFS('Bank holidays'!$A$2:$A$75,X$4,'Bank holidays'!$B$2:$B$75,'Start here'!$B$5)&gt;0,IF('Start here'!$B$5="Ireland","PH","BH"),"")</f>
        <v/>
      </c>
      <c r="Y5" s="27" t="str">
        <f>IF(COUNTIFS('Bank holidays'!$A$2:$A$75,Y$4,'Bank holidays'!$B$2:$B$75,'Start here'!$B$5)&gt;0,IF('Start here'!$B$5="Ireland","PH","BH"),"")</f>
        <v/>
      </c>
      <c r="Z5" s="27" t="str">
        <f>IF(COUNTIFS('Bank holidays'!$A$2:$A$75,Z$4,'Bank holidays'!$B$2:$B$75,'Start here'!$B$5)&gt;0,IF('Start here'!$B$5="Ireland","PH","BH"),"")</f>
        <v/>
      </c>
      <c r="AA5" s="27" t="str">
        <f>IF(COUNTIFS('Bank holidays'!$A$2:$A$75,AA$4,'Bank holidays'!$B$2:$B$75,'Start here'!$B$5)&gt;0,IF('Start here'!$B$5="Ireland","PH","BH"),"")</f>
        <v/>
      </c>
      <c r="AB5" s="27" t="str">
        <f>IF(COUNTIFS('Bank holidays'!$A$2:$A$75,AB$4,'Bank holidays'!$B$2:$B$75,'Start here'!$B$5)&gt;0,IF('Start here'!$B$5="Ireland","PH","BH"),"")</f>
        <v/>
      </c>
      <c r="AC5" s="27" t="str">
        <f>IF(COUNTIFS('Bank holidays'!$A$2:$A$75,AC$4,'Bank holidays'!$B$2:$B$75,'Start here'!$B$5)&gt;0,IF('Start here'!$B$5="Ireland","PH","BH"),"")</f>
        <v/>
      </c>
      <c r="AD5" s="27" t="str">
        <f>IF(COUNTIFS('Bank holidays'!$A$2:$A$75,AD$4,'Bank holidays'!$B$2:$B$75,'Start here'!$B$5)&gt;0,IF('Start here'!$B$5="Ireland","PH","BH"),"")</f>
        <v/>
      </c>
      <c r="AE5" s="27" t="str">
        <f>IF(COUNTIFS('Bank holidays'!$A$2:$A$75,AE$4,'Bank holidays'!$B$2:$B$75,'Start here'!$B$5)&gt;0,IF('Start here'!$B$5="Ireland","PH","BH"),"")</f>
        <v/>
      </c>
      <c r="AF5" s="27" t="str">
        <f>IF(COUNTIFS('Bank holidays'!$A$2:$A$75,AF$4,'Bank holidays'!$B$2:$B$75,'Start here'!$B$5)&gt;0,IF('Start here'!$B$5="Ireland","PH","BH"),"")</f>
        <v>BH</v>
      </c>
    </row>
    <row r="6" spans="1:35" x14ac:dyDescent="0.2">
      <c r="A6" s="28" t="str">
        <f>IF(Team!$A5="","",Team!$A5)</f>
        <v>Alex Morgan (example, overwrite me)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0">
        <f t="shared" ref="AG6:AG45" si="0">IF($A6="","",COUNTIFS($B6:$AF6,"H",$B$5:$AF$5,"&lt;&gt;BH",$B$5:$AF$5,"&lt;&gt;PH")+0.5*COUNTIFS($B6:$AF6,"HD",$B$5:$AF$5,"&lt;&gt;BH",$B$5:$AF$5,"&lt;&gt;PH"))</f>
        <v>0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8" t="str">
        <f>IF(Team!$A6="","",Team!$A6)</f>
        <v/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8" t="str">
        <f>IF(Team!$A7="","",Team!$A7)</f>
        <v/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8" t="str">
        <f>IF(Team!$A8="","",Team!$A8)</f>
        <v/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8" t="str">
        <f>IF(Team!$A9="","",Team!$A9)</f>
        <v/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8" t="str">
        <f>IF(Team!$A10="","",Team!$A10)</f>
        <v/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8" t="str">
        <f>IF(Team!$A11="","",Team!$A11)</f>
        <v/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8" t="str">
        <f>IF(Team!$A12="","",Team!$A12)</f>
        <v/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8" t="str">
        <f>IF(Team!$A13="","",Team!$A13)</f>
        <v/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8" t="str">
        <f>IF(Team!$A14="","",Team!$A14)</f>
        <v/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8" t="str">
        <f>IF(Team!$A15="","",Team!$A15)</f>
        <v/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8" t="str">
        <f>IF(Team!$A16="","",Team!$A16)</f>
        <v/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8" t="str">
        <f>IF(Team!$A17="","",Team!$A17)</f>
        <v/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8" t="str">
        <f>IF(Team!$A18="","",Team!$A18)</f>
        <v/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8" t="str">
        <f>IF(Team!$A19="","",Team!$A19)</f>
        <v/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8" t="str">
        <f>IF(Team!$A20="","",Team!$A20)</f>
        <v/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8" t="str">
        <f>IF(Team!$A21="","",Team!$A21)</f>
        <v/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8" t="str">
        <f>IF(Team!$A22="","",Team!$A22)</f>
        <v/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8" t="str">
        <f>IF(Team!$A23="","",Team!$A23)</f>
        <v/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8" t="str">
        <f>IF(Team!$A24="","",Team!$A24)</f>
        <v/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8" t="str">
        <f>IF(Team!$A25="","",Team!$A25)</f>
        <v/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8" t="str">
        <f>IF(Team!$A26="","",Team!$A26)</f>
        <v/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8" t="str">
        <f>IF(Team!$A27="","",Team!$A27)</f>
        <v/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8" t="str">
        <f>IF(Team!$A28="","",Team!$A28)</f>
        <v/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8" t="str">
        <f>IF(Team!$A29="","",Team!$A29)</f>
        <v/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8" t="str">
        <f>IF(Team!$A30="","",Team!$A30)</f>
        <v/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8" t="str">
        <f>IF(Team!$A31="","",Team!$A31)</f>
        <v/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8" t="str">
        <f>IF(Team!$A32="","",Team!$A32)</f>
        <v/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8" t="str">
        <f>IF(Team!$A33="","",Team!$A33)</f>
        <v/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8" t="str">
        <f>IF(Team!$A34="","",Team!$A34)</f>
        <v/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8" t="str">
        <f>IF(Team!$A35="","",Team!$A35)</f>
        <v/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8" t="str">
        <f>IF(Team!$A36="","",Team!$A36)</f>
        <v/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8" t="str">
        <f>IF(Team!$A37="","",Team!$A37)</f>
        <v/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8" t="str">
        <f>IF(Team!$A38="","",Team!$A38)</f>
        <v/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8" t="str">
        <f>IF(Team!$A39="","",Team!$A39)</f>
        <v/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8" t="str">
        <f>IF(Team!$A40="","",Team!$A40)</f>
        <v/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8" t="str">
        <f>IF(Team!$A41="","",Team!$A41)</f>
        <v/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8" t="str">
        <f>IF(Team!$A42="","",Team!$A42)</f>
        <v/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8" t="str">
        <f>IF(Team!$A43="","",Team!$A43)</f>
        <v/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8" t="str">
        <f>IF(Team!$A44="","",Team!$A44)</f>
        <v/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31" t="s">
        <v>69</v>
      </c>
      <c r="B46" s="32">
        <f t="shared" ref="B46:AF46" si="3">COUNTIF(B6:B45,"H")+COUNTIF(B6:B45,"S")+COUNTIF(B6:B45,"O")+0.5*COUNTIF(B6:B45,"HD")</f>
        <v>0</v>
      </c>
      <c r="C46" s="32">
        <f t="shared" si="3"/>
        <v>0</v>
      </c>
      <c r="D46" s="32">
        <f t="shared" si="3"/>
        <v>0</v>
      </c>
      <c r="E46" s="32">
        <f t="shared" si="3"/>
        <v>0</v>
      </c>
      <c r="F46" s="32">
        <f t="shared" si="3"/>
        <v>0</v>
      </c>
      <c r="G46" s="32">
        <f t="shared" si="3"/>
        <v>0</v>
      </c>
      <c r="H46" s="32">
        <f t="shared" si="3"/>
        <v>0</v>
      </c>
      <c r="I46" s="32">
        <f t="shared" si="3"/>
        <v>0</v>
      </c>
      <c r="J46" s="32">
        <f t="shared" si="3"/>
        <v>0</v>
      </c>
      <c r="K46" s="32">
        <f t="shared" si="3"/>
        <v>0</v>
      </c>
      <c r="L46" s="32">
        <f t="shared" si="3"/>
        <v>0</v>
      </c>
      <c r="M46" s="32">
        <f t="shared" si="3"/>
        <v>0</v>
      </c>
      <c r="N46" s="32">
        <f t="shared" si="3"/>
        <v>0</v>
      </c>
      <c r="O46" s="32">
        <f t="shared" si="3"/>
        <v>0</v>
      </c>
      <c r="P46" s="32">
        <f t="shared" si="3"/>
        <v>0</v>
      </c>
      <c r="Q46" s="32">
        <f t="shared" si="3"/>
        <v>0</v>
      </c>
      <c r="R46" s="32">
        <f t="shared" si="3"/>
        <v>0</v>
      </c>
      <c r="S46" s="32">
        <f t="shared" si="3"/>
        <v>0</v>
      </c>
      <c r="T46" s="32">
        <f t="shared" si="3"/>
        <v>0</v>
      </c>
      <c r="U46" s="32">
        <f t="shared" si="3"/>
        <v>0</v>
      </c>
      <c r="V46" s="32">
        <f t="shared" si="3"/>
        <v>0</v>
      </c>
      <c r="W46" s="32">
        <f t="shared" si="3"/>
        <v>0</v>
      </c>
      <c r="X46" s="32">
        <f t="shared" si="3"/>
        <v>0</v>
      </c>
      <c r="Y46" s="32">
        <f t="shared" si="3"/>
        <v>0</v>
      </c>
      <c r="Z46" s="32">
        <f t="shared" si="3"/>
        <v>0</v>
      </c>
      <c r="AA46" s="32">
        <f t="shared" si="3"/>
        <v>0</v>
      </c>
      <c r="AB46" s="32">
        <f t="shared" si="3"/>
        <v>0</v>
      </c>
      <c r="AC46" s="32">
        <f t="shared" si="3"/>
        <v>0</v>
      </c>
      <c r="AD46" s="32">
        <f t="shared" si="3"/>
        <v>0</v>
      </c>
      <c r="AE46" s="32">
        <f t="shared" si="3"/>
        <v>0</v>
      </c>
      <c r="AF46" s="32">
        <f t="shared" si="3"/>
        <v>0</v>
      </c>
    </row>
  </sheetData>
  <conditionalFormatting sqref="B3:AF3">
    <cfRule type="expression" dxfId="87" priority="6" stopIfTrue="1">
      <formula>B$5&lt;&gt;""</formula>
    </cfRule>
  </conditionalFormatting>
  <conditionalFormatting sqref="B4:AF4">
    <cfRule type="expression" dxfId="86" priority="5" stopIfTrue="1">
      <formula>B$5&lt;&gt;""</formula>
    </cfRule>
  </conditionalFormatting>
  <conditionalFormatting sqref="B5:AF45">
    <cfRule type="expression" dxfId="85" priority="7" stopIfTrue="1">
      <formula>B$5&lt;&gt;""</formula>
    </cfRule>
  </conditionalFormatting>
  <conditionalFormatting sqref="B6:AF45">
    <cfRule type="expression" dxfId="84" priority="1" stopIfTrue="1">
      <formula>B6="H"</formula>
    </cfRule>
    <cfRule type="expression" dxfId="83" priority="2" stopIfTrue="1">
      <formula>B6="HD"</formula>
    </cfRule>
    <cfRule type="expression" dxfId="82" priority="3" stopIfTrue="1">
      <formula>B6="S"</formula>
    </cfRule>
    <cfRule type="expression" dxfId="81" priority="4" stopIfTrue="1">
      <formula>B6="O"</formula>
    </cfRule>
    <cfRule type="expression" dxfId="80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3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71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59</v>
      </c>
      <c r="C3" s="21" t="s">
        <v>63</v>
      </c>
      <c r="D3" s="21" t="s">
        <v>59</v>
      </c>
      <c r="E3" s="21" t="s">
        <v>60</v>
      </c>
      <c r="F3" s="22" t="s">
        <v>61</v>
      </c>
      <c r="G3" s="22" t="s">
        <v>61</v>
      </c>
      <c r="H3" s="21" t="s">
        <v>62</v>
      </c>
      <c r="I3" s="21" t="s">
        <v>59</v>
      </c>
      <c r="J3" s="21" t="s">
        <v>63</v>
      </c>
      <c r="K3" s="21" t="s">
        <v>59</v>
      </c>
      <c r="L3" s="21" t="s">
        <v>60</v>
      </c>
      <c r="M3" s="22" t="s">
        <v>61</v>
      </c>
      <c r="N3" s="22" t="s">
        <v>61</v>
      </c>
      <c r="O3" s="21" t="s">
        <v>62</v>
      </c>
      <c r="P3" s="21" t="s">
        <v>59</v>
      </c>
      <c r="Q3" s="21" t="s">
        <v>63</v>
      </c>
      <c r="R3" s="21" t="s">
        <v>59</v>
      </c>
      <c r="S3" s="21" t="s">
        <v>60</v>
      </c>
      <c r="T3" s="22" t="s">
        <v>61</v>
      </c>
      <c r="U3" s="22" t="s">
        <v>61</v>
      </c>
      <c r="V3" s="21" t="s">
        <v>62</v>
      </c>
      <c r="W3" s="21" t="s">
        <v>59</v>
      </c>
      <c r="X3" s="21" t="s">
        <v>63</v>
      </c>
      <c r="Y3" s="21" t="s">
        <v>59</v>
      </c>
      <c r="Z3" s="21" t="s">
        <v>60</v>
      </c>
      <c r="AA3" s="22" t="s">
        <v>61</v>
      </c>
      <c r="AB3" s="22" t="s">
        <v>61</v>
      </c>
      <c r="AC3" s="21" t="s">
        <v>62</v>
      </c>
      <c r="AD3" s="21" t="s">
        <v>59</v>
      </c>
      <c r="AE3" s="21" t="s">
        <v>63</v>
      </c>
      <c r="AF3" s="23"/>
    </row>
    <row r="4" spans="1:35" x14ac:dyDescent="0.2">
      <c r="A4" s="24" t="s">
        <v>38</v>
      </c>
      <c r="B4" s="25">
        <v>46539</v>
      </c>
      <c r="C4" s="25">
        <v>46540</v>
      </c>
      <c r="D4" s="25">
        <v>46541</v>
      </c>
      <c r="E4" s="25">
        <v>46542</v>
      </c>
      <c r="F4" s="25">
        <v>46543</v>
      </c>
      <c r="G4" s="25">
        <v>46544</v>
      </c>
      <c r="H4" s="25">
        <v>46545</v>
      </c>
      <c r="I4" s="25">
        <v>46546</v>
      </c>
      <c r="J4" s="25">
        <v>46547</v>
      </c>
      <c r="K4" s="25">
        <v>46548</v>
      </c>
      <c r="L4" s="25">
        <v>46549</v>
      </c>
      <c r="M4" s="25">
        <v>46550</v>
      </c>
      <c r="N4" s="25">
        <v>46551</v>
      </c>
      <c r="O4" s="25">
        <v>46552</v>
      </c>
      <c r="P4" s="25">
        <v>46553</v>
      </c>
      <c r="Q4" s="25">
        <v>46554</v>
      </c>
      <c r="R4" s="25">
        <v>46555</v>
      </c>
      <c r="S4" s="25">
        <v>46556</v>
      </c>
      <c r="T4" s="25">
        <v>46557</v>
      </c>
      <c r="U4" s="25">
        <v>46558</v>
      </c>
      <c r="V4" s="25">
        <v>46559</v>
      </c>
      <c r="W4" s="25">
        <v>46560</v>
      </c>
      <c r="X4" s="25">
        <v>46561</v>
      </c>
      <c r="Y4" s="25">
        <v>46562</v>
      </c>
      <c r="Z4" s="25">
        <v>46563</v>
      </c>
      <c r="AA4" s="25">
        <v>46564</v>
      </c>
      <c r="AB4" s="25">
        <v>46565</v>
      </c>
      <c r="AC4" s="25">
        <v>46566</v>
      </c>
      <c r="AD4" s="25">
        <v>46567</v>
      </c>
      <c r="AE4" s="25">
        <v>46568</v>
      </c>
      <c r="AF4" s="23"/>
      <c r="AG4" s="26" t="s">
        <v>64</v>
      </c>
      <c r="AH4" s="26" t="s">
        <v>65</v>
      </c>
      <c r="AI4" s="26" t="s">
        <v>66</v>
      </c>
    </row>
    <row r="5" spans="1:35" x14ac:dyDescent="0.2">
      <c r="A5" s="6" t="s">
        <v>67</v>
      </c>
      <c r="B5" s="27" t="str">
        <f>IF(COUNTIFS('Bank holidays'!$A$2:$A$75,B$4,'Bank holidays'!$B$2:$B$75,'Start here'!$B$5)&gt;0,IF('Start here'!$B$5="Ireland","PH","BH"),"")</f>
        <v/>
      </c>
      <c r="C5" s="27" t="str">
        <f>IF(COUNTIFS('Bank holidays'!$A$2:$A$75,C$4,'Bank holidays'!$B$2:$B$75,'Start here'!$B$5)&gt;0,IF('Start here'!$B$5="Ireland","PH","BH"),"")</f>
        <v/>
      </c>
      <c r="D5" s="27" t="str">
        <f>IF(COUNTIFS('Bank holidays'!$A$2:$A$75,D$4,'Bank holidays'!$B$2:$B$75,'Start here'!$B$5)&gt;0,IF('Start here'!$B$5="Ireland","PH","BH"),"")</f>
        <v/>
      </c>
      <c r="E5" s="27" t="str">
        <f>IF(COUNTIFS('Bank holidays'!$A$2:$A$75,E$4,'Bank holidays'!$B$2:$B$75,'Start here'!$B$5)&gt;0,IF('Start here'!$B$5="Ireland","PH","BH"),"")</f>
        <v/>
      </c>
      <c r="F5" s="27" t="str">
        <f>IF(COUNTIFS('Bank holidays'!$A$2:$A$75,F$4,'Bank holidays'!$B$2:$B$75,'Start here'!$B$5)&gt;0,IF('Start here'!$B$5="Ireland","PH","BH"),"")</f>
        <v/>
      </c>
      <c r="G5" s="27" t="str">
        <f>IF(COUNTIFS('Bank holidays'!$A$2:$A$75,G$4,'Bank holidays'!$B$2:$B$75,'Start here'!$B$5)&gt;0,IF('Start here'!$B$5="Ireland","PH","BH"),"")</f>
        <v/>
      </c>
      <c r="H5" s="27" t="str">
        <f>IF(COUNTIFS('Bank holidays'!$A$2:$A$75,H$4,'Bank holidays'!$B$2:$B$75,'Start here'!$B$5)&gt;0,IF('Start here'!$B$5="Ireland","PH","BH"),"")</f>
        <v/>
      </c>
      <c r="I5" s="27" t="str">
        <f>IF(COUNTIFS('Bank holidays'!$A$2:$A$75,I$4,'Bank holidays'!$B$2:$B$75,'Start here'!$B$5)&gt;0,IF('Start here'!$B$5="Ireland","PH","BH"),"")</f>
        <v/>
      </c>
      <c r="J5" s="27" t="str">
        <f>IF(COUNTIFS('Bank holidays'!$A$2:$A$75,J$4,'Bank holidays'!$B$2:$B$75,'Start here'!$B$5)&gt;0,IF('Start here'!$B$5="Ireland","PH","BH"),"")</f>
        <v/>
      </c>
      <c r="K5" s="27" t="str">
        <f>IF(COUNTIFS('Bank holidays'!$A$2:$A$75,K$4,'Bank holidays'!$B$2:$B$75,'Start here'!$B$5)&gt;0,IF('Start here'!$B$5="Ireland","PH","BH"),"")</f>
        <v/>
      </c>
      <c r="L5" s="27" t="str">
        <f>IF(COUNTIFS('Bank holidays'!$A$2:$A$75,L$4,'Bank holidays'!$B$2:$B$75,'Start here'!$B$5)&gt;0,IF('Start here'!$B$5="Ireland","PH","BH"),"")</f>
        <v/>
      </c>
      <c r="M5" s="27" t="str">
        <f>IF(COUNTIFS('Bank holidays'!$A$2:$A$75,M$4,'Bank holidays'!$B$2:$B$75,'Start here'!$B$5)&gt;0,IF('Start here'!$B$5="Ireland","PH","BH"),"")</f>
        <v/>
      </c>
      <c r="N5" s="27" t="str">
        <f>IF(COUNTIFS('Bank holidays'!$A$2:$A$75,N$4,'Bank holidays'!$B$2:$B$75,'Start here'!$B$5)&gt;0,IF('Start here'!$B$5="Ireland","PH","BH"),"")</f>
        <v/>
      </c>
      <c r="O5" s="27" t="str">
        <f>IF(COUNTIFS('Bank holidays'!$A$2:$A$75,O$4,'Bank holidays'!$B$2:$B$75,'Start here'!$B$5)&gt;0,IF('Start here'!$B$5="Ireland","PH","BH"),"")</f>
        <v/>
      </c>
      <c r="P5" s="27" t="str">
        <f>IF(COUNTIFS('Bank holidays'!$A$2:$A$75,P$4,'Bank holidays'!$B$2:$B$75,'Start here'!$B$5)&gt;0,IF('Start here'!$B$5="Ireland","PH","BH"),"")</f>
        <v/>
      </c>
      <c r="Q5" s="27" t="str">
        <f>IF(COUNTIFS('Bank holidays'!$A$2:$A$75,Q$4,'Bank holidays'!$B$2:$B$75,'Start here'!$B$5)&gt;0,IF('Start here'!$B$5="Ireland","PH","BH"),"")</f>
        <v/>
      </c>
      <c r="R5" s="27" t="str">
        <f>IF(COUNTIFS('Bank holidays'!$A$2:$A$75,R$4,'Bank holidays'!$B$2:$B$75,'Start here'!$B$5)&gt;0,IF('Start here'!$B$5="Ireland","PH","BH"),"")</f>
        <v/>
      </c>
      <c r="S5" s="27" t="str">
        <f>IF(COUNTIFS('Bank holidays'!$A$2:$A$75,S$4,'Bank holidays'!$B$2:$B$75,'Start here'!$B$5)&gt;0,IF('Start here'!$B$5="Ireland","PH","BH"),"")</f>
        <v/>
      </c>
      <c r="T5" s="27" t="str">
        <f>IF(COUNTIFS('Bank holidays'!$A$2:$A$75,T$4,'Bank holidays'!$B$2:$B$75,'Start here'!$B$5)&gt;0,IF('Start here'!$B$5="Ireland","PH","BH"),"")</f>
        <v/>
      </c>
      <c r="U5" s="27" t="str">
        <f>IF(COUNTIFS('Bank holidays'!$A$2:$A$75,U$4,'Bank holidays'!$B$2:$B$75,'Start here'!$B$5)&gt;0,IF('Start here'!$B$5="Ireland","PH","BH"),"")</f>
        <v/>
      </c>
      <c r="V5" s="27" t="str">
        <f>IF(COUNTIFS('Bank holidays'!$A$2:$A$75,V$4,'Bank holidays'!$B$2:$B$75,'Start here'!$B$5)&gt;0,IF('Start here'!$B$5="Ireland","PH","BH"),"")</f>
        <v/>
      </c>
      <c r="W5" s="27" t="str">
        <f>IF(COUNTIFS('Bank holidays'!$A$2:$A$75,W$4,'Bank holidays'!$B$2:$B$75,'Start here'!$B$5)&gt;0,IF('Start here'!$B$5="Ireland","PH","BH"),"")</f>
        <v/>
      </c>
      <c r="X5" s="27" t="str">
        <f>IF(COUNTIFS('Bank holidays'!$A$2:$A$75,X$4,'Bank holidays'!$B$2:$B$75,'Start here'!$B$5)&gt;0,IF('Start here'!$B$5="Ireland","PH","BH"),"")</f>
        <v/>
      </c>
      <c r="Y5" s="27" t="str">
        <f>IF(COUNTIFS('Bank holidays'!$A$2:$A$75,Y$4,'Bank holidays'!$B$2:$B$75,'Start here'!$B$5)&gt;0,IF('Start here'!$B$5="Ireland","PH","BH"),"")</f>
        <v/>
      </c>
      <c r="Z5" s="27" t="str">
        <f>IF(COUNTIFS('Bank holidays'!$A$2:$A$75,Z$4,'Bank holidays'!$B$2:$B$75,'Start here'!$B$5)&gt;0,IF('Start here'!$B$5="Ireland","PH","BH"),"")</f>
        <v/>
      </c>
      <c r="AA5" s="27" t="str">
        <f>IF(COUNTIFS('Bank holidays'!$A$2:$A$75,AA$4,'Bank holidays'!$B$2:$B$75,'Start here'!$B$5)&gt;0,IF('Start here'!$B$5="Ireland","PH","BH"),"")</f>
        <v/>
      </c>
      <c r="AB5" s="27" t="str">
        <f>IF(COUNTIFS('Bank holidays'!$A$2:$A$75,AB$4,'Bank holidays'!$B$2:$B$75,'Start here'!$B$5)&gt;0,IF('Start here'!$B$5="Ireland","PH","BH"),"")</f>
        <v/>
      </c>
      <c r="AC5" s="27" t="str">
        <f>IF(COUNTIFS('Bank holidays'!$A$2:$A$75,AC$4,'Bank holidays'!$B$2:$B$75,'Start here'!$B$5)&gt;0,IF('Start here'!$B$5="Ireland","PH","BH"),"")</f>
        <v/>
      </c>
      <c r="AD5" s="27" t="str">
        <f>IF(COUNTIFS('Bank holidays'!$A$2:$A$75,AD$4,'Bank holidays'!$B$2:$B$75,'Start here'!$B$5)&gt;0,IF('Start here'!$B$5="Ireland","PH","BH"),"")</f>
        <v/>
      </c>
      <c r="AE5" s="27" t="str">
        <f>IF(COUNTIFS('Bank holidays'!$A$2:$A$75,AE$4,'Bank holidays'!$B$2:$B$75,'Start here'!$B$5)&gt;0,IF('Start here'!$B$5="Ireland","PH","BH"),"")</f>
        <v/>
      </c>
      <c r="AF5" s="23"/>
    </row>
    <row r="6" spans="1:35" x14ac:dyDescent="0.2">
      <c r="A6" s="28" t="str">
        <f>IF(Team!$A5="","",Team!$A5)</f>
        <v>Alex Morgan (example, overwrite me)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/>
      <c r="AG6" s="20">
        <f t="shared" ref="AG6:AG45" si="0">IF($A6="","",COUNTIFS($B6:$AE6,"H",$B$5:$AE$5,"&lt;&gt;BH",$B$5:$AE$5,"&lt;&gt;PH")+0.5*COUNTIFS($B6:$AE6,"HD",$B$5:$AE$5,"&lt;&gt;BH",$B$5:$AE$5,"&lt;&gt;PH"))</f>
        <v>0</v>
      </c>
      <c r="AH6" s="19">
        <f t="shared" ref="AH6:AH45" si="1">IF($A6="","",COUNTIF($B6:$AE6,"S"))</f>
        <v>0</v>
      </c>
      <c r="AI6" s="19">
        <f t="shared" ref="AI6:AI45" si="2">IF($A6="","",COUNTIF($B6:$AE6,"O"))</f>
        <v>0</v>
      </c>
    </row>
    <row r="7" spans="1:35" x14ac:dyDescent="0.2">
      <c r="A7" s="28" t="str">
        <f>IF(Team!$A6="","",Team!$A6)</f>
        <v/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30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8" t="str">
        <f>IF(Team!$A7="","",Team!$A7)</f>
        <v/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30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8" t="str">
        <f>IF(Team!$A8="","",Team!$A8)</f>
        <v/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30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8" t="str">
        <f>IF(Team!$A9="","",Team!$A9)</f>
        <v/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30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8" t="str">
        <f>IF(Team!$A10="","",Team!$A10)</f>
        <v/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30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8" t="str">
        <f>IF(Team!$A11="","",Team!$A11)</f>
        <v/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30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8" t="str">
        <f>IF(Team!$A12="","",Team!$A12)</f>
        <v/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30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8" t="str">
        <f>IF(Team!$A13="","",Team!$A13)</f>
        <v/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30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8" t="str">
        <f>IF(Team!$A14="","",Team!$A14)</f>
        <v/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30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8" t="str">
        <f>IF(Team!$A15="","",Team!$A15)</f>
        <v/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30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8" t="str">
        <f>IF(Team!$A16="","",Team!$A16)</f>
        <v/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30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8" t="str">
        <f>IF(Team!$A17="","",Team!$A17)</f>
        <v/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30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8" t="str">
        <f>IF(Team!$A18="","",Team!$A18)</f>
        <v/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30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8" t="str">
        <f>IF(Team!$A19="","",Team!$A19)</f>
        <v/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8" t="str">
        <f>IF(Team!$A20="","",Team!$A20)</f>
        <v/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30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8" t="str">
        <f>IF(Team!$A21="","",Team!$A21)</f>
        <v/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30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8" t="str">
        <f>IF(Team!$A22="","",Team!$A22)</f>
        <v/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30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8" t="str">
        <f>IF(Team!$A23="","",Team!$A23)</f>
        <v/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30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8" t="str">
        <f>IF(Team!$A24="","",Team!$A24)</f>
        <v/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30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8" t="str">
        <f>IF(Team!$A25="","",Team!$A25)</f>
        <v/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30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8" t="str">
        <f>IF(Team!$A26="","",Team!$A26)</f>
        <v/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30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8" t="str">
        <f>IF(Team!$A27="","",Team!$A27)</f>
        <v/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30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8" t="str">
        <f>IF(Team!$A28="","",Team!$A28)</f>
        <v/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30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8" t="str">
        <f>IF(Team!$A29="","",Team!$A29)</f>
        <v/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30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8" t="str">
        <f>IF(Team!$A30="","",Team!$A30)</f>
        <v/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30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8" t="str">
        <f>IF(Team!$A31="","",Team!$A31)</f>
        <v/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30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8" t="str">
        <f>IF(Team!$A32="","",Team!$A32)</f>
        <v/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30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8" t="str">
        <f>IF(Team!$A33="","",Team!$A33)</f>
        <v/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30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8" t="str">
        <f>IF(Team!$A34="","",Team!$A34)</f>
        <v/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30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8" t="str">
        <f>IF(Team!$A35="","",Team!$A35)</f>
        <v/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30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8" t="str">
        <f>IF(Team!$A36="","",Team!$A36)</f>
        <v/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30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8" t="str">
        <f>IF(Team!$A37="","",Team!$A37)</f>
        <v/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30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8" t="str">
        <f>IF(Team!$A38="","",Team!$A38)</f>
        <v/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30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8" t="str">
        <f>IF(Team!$A39="","",Team!$A39)</f>
        <v/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30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8" t="str">
        <f>IF(Team!$A40="","",Team!$A40)</f>
        <v/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30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8" t="str">
        <f>IF(Team!$A41="","",Team!$A41)</f>
        <v/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30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8" t="str">
        <f>IF(Team!$A42="","",Team!$A42)</f>
        <v/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30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8" t="str">
        <f>IF(Team!$A43="","",Team!$A43)</f>
        <v/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30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8" t="str">
        <f>IF(Team!$A44="","",Team!$A44)</f>
        <v/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30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31" t="s">
        <v>69</v>
      </c>
      <c r="B46" s="32">
        <f t="shared" ref="B46:AE46" si="3">COUNTIF(B6:B45,"H")+COUNTIF(B6:B45,"S")+COUNTIF(B6:B45,"O")+0.5*COUNTIF(B6:B45,"HD")</f>
        <v>0</v>
      </c>
      <c r="C46" s="32">
        <f t="shared" si="3"/>
        <v>0</v>
      </c>
      <c r="D46" s="32">
        <f t="shared" si="3"/>
        <v>0</v>
      </c>
      <c r="E46" s="32">
        <f t="shared" si="3"/>
        <v>0</v>
      </c>
      <c r="F46" s="32">
        <f t="shared" si="3"/>
        <v>0</v>
      </c>
      <c r="G46" s="32">
        <f t="shared" si="3"/>
        <v>0</v>
      </c>
      <c r="H46" s="32">
        <f t="shared" si="3"/>
        <v>0</v>
      </c>
      <c r="I46" s="32">
        <f t="shared" si="3"/>
        <v>0</v>
      </c>
      <c r="J46" s="32">
        <f t="shared" si="3"/>
        <v>0</v>
      </c>
      <c r="K46" s="32">
        <f t="shared" si="3"/>
        <v>0</v>
      </c>
      <c r="L46" s="32">
        <f t="shared" si="3"/>
        <v>0</v>
      </c>
      <c r="M46" s="32">
        <f t="shared" si="3"/>
        <v>0</v>
      </c>
      <c r="N46" s="32">
        <f t="shared" si="3"/>
        <v>0</v>
      </c>
      <c r="O46" s="32">
        <f t="shared" si="3"/>
        <v>0</v>
      </c>
      <c r="P46" s="32">
        <f t="shared" si="3"/>
        <v>0</v>
      </c>
      <c r="Q46" s="32">
        <f t="shared" si="3"/>
        <v>0</v>
      </c>
      <c r="R46" s="32">
        <f t="shared" si="3"/>
        <v>0</v>
      </c>
      <c r="S46" s="32">
        <f t="shared" si="3"/>
        <v>0</v>
      </c>
      <c r="T46" s="32">
        <f t="shared" si="3"/>
        <v>0</v>
      </c>
      <c r="U46" s="32">
        <f t="shared" si="3"/>
        <v>0</v>
      </c>
      <c r="V46" s="32">
        <f t="shared" si="3"/>
        <v>0</v>
      </c>
      <c r="W46" s="32">
        <f t="shared" si="3"/>
        <v>0</v>
      </c>
      <c r="X46" s="32">
        <f t="shared" si="3"/>
        <v>0</v>
      </c>
      <c r="Y46" s="32">
        <f t="shared" si="3"/>
        <v>0</v>
      </c>
      <c r="Z46" s="32">
        <f t="shared" si="3"/>
        <v>0</v>
      </c>
      <c r="AA46" s="32">
        <f t="shared" si="3"/>
        <v>0</v>
      </c>
      <c r="AB46" s="32">
        <f t="shared" si="3"/>
        <v>0</v>
      </c>
      <c r="AC46" s="32">
        <f t="shared" si="3"/>
        <v>0</v>
      </c>
      <c r="AD46" s="32">
        <f t="shared" si="3"/>
        <v>0</v>
      </c>
      <c r="AE46" s="32">
        <f t="shared" si="3"/>
        <v>0</v>
      </c>
      <c r="AF46" s="33"/>
    </row>
  </sheetData>
  <conditionalFormatting sqref="B3:AE3">
    <cfRule type="expression" dxfId="79" priority="6" stopIfTrue="1">
      <formula>B$5&lt;&gt;""</formula>
    </cfRule>
  </conditionalFormatting>
  <conditionalFormatting sqref="B4:AE4">
    <cfRule type="expression" dxfId="78" priority="5" stopIfTrue="1">
      <formula>B$5&lt;&gt;""</formula>
    </cfRule>
  </conditionalFormatting>
  <conditionalFormatting sqref="B5:AE45">
    <cfRule type="expression" dxfId="77" priority="7" stopIfTrue="1">
      <formula>B$5&lt;&gt;""</formula>
    </cfRule>
  </conditionalFormatting>
  <conditionalFormatting sqref="B6:AE45">
    <cfRule type="expression" dxfId="76" priority="1" stopIfTrue="1">
      <formula>B6="H"</formula>
    </cfRule>
    <cfRule type="expression" dxfId="75" priority="2" stopIfTrue="1">
      <formula>B6="HD"</formula>
    </cfRule>
    <cfRule type="expression" dxfId="74" priority="3" stopIfTrue="1">
      <formula>B6="S"</formula>
    </cfRule>
    <cfRule type="expression" dxfId="73" priority="4" stopIfTrue="1">
      <formula>B6="O"</formula>
    </cfRule>
    <cfRule type="expression" dxfId="72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E45" xr:uid="{00000000-0002-0000-04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72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59</v>
      </c>
      <c r="C3" s="21" t="s">
        <v>60</v>
      </c>
      <c r="D3" s="22" t="s">
        <v>61</v>
      </c>
      <c r="E3" s="22" t="s">
        <v>61</v>
      </c>
      <c r="F3" s="21" t="s">
        <v>62</v>
      </c>
      <c r="G3" s="21" t="s">
        <v>59</v>
      </c>
      <c r="H3" s="21" t="s">
        <v>63</v>
      </c>
      <c r="I3" s="21" t="s">
        <v>59</v>
      </c>
      <c r="J3" s="21" t="s">
        <v>60</v>
      </c>
      <c r="K3" s="22" t="s">
        <v>61</v>
      </c>
      <c r="L3" s="22" t="s">
        <v>61</v>
      </c>
      <c r="M3" s="21" t="s">
        <v>62</v>
      </c>
      <c r="N3" s="21" t="s">
        <v>59</v>
      </c>
      <c r="O3" s="21" t="s">
        <v>63</v>
      </c>
      <c r="P3" s="21" t="s">
        <v>59</v>
      </c>
      <c r="Q3" s="21" t="s">
        <v>60</v>
      </c>
      <c r="R3" s="22" t="s">
        <v>61</v>
      </c>
      <c r="S3" s="22" t="s">
        <v>61</v>
      </c>
      <c r="T3" s="21" t="s">
        <v>62</v>
      </c>
      <c r="U3" s="21" t="s">
        <v>59</v>
      </c>
      <c r="V3" s="21" t="s">
        <v>63</v>
      </c>
      <c r="W3" s="21" t="s">
        <v>59</v>
      </c>
      <c r="X3" s="21" t="s">
        <v>60</v>
      </c>
      <c r="Y3" s="22" t="s">
        <v>61</v>
      </c>
      <c r="Z3" s="22" t="s">
        <v>61</v>
      </c>
      <c r="AA3" s="21" t="s">
        <v>62</v>
      </c>
      <c r="AB3" s="21" t="s">
        <v>59</v>
      </c>
      <c r="AC3" s="21" t="s">
        <v>63</v>
      </c>
      <c r="AD3" s="21" t="s">
        <v>59</v>
      </c>
      <c r="AE3" s="21" t="s">
        <v>60</v>
      </c>
      <c r="AF3" s="22" t="s">
        <v>61</v>
      </c>
    </row>
    <row r="4" spans="1:35" x14ac:dyDescent="0.2">
      <c r="A4" s="24" t="s">
        <v>38</v>
      </c>
      <c r="B4" s="25">
        <v>46569</v>
      </c>
      <c r="C4" s="25">
        <v>46570</v>
      </c>
      <c r="D4" s="25">
        <v>46571</v>
      </c>
      <c r="E4" s="25">
        <v>46572</v>
      </c>
      <c r="F4" s="25">
        <v>46573</v>
      </c>
      <c r="G4" s="25">
        <v>46574</v>
      </c>
      <c r="H4" s="25">
        <v>46575</v>
      </c>
      <c r="I4" s="25">
        <v>46576</v>
      </c>
      <c r="J4" s="25">
        <v>46577</v>
      </c>
      <c r="K4" s="25">
        <v>46578</v>
      </c>
      <c r="L4" s="25">
        <v>46579</v>
      </c>
      <c r="M4" s="25">
        <v>46580</v>
      </c>
      <c r="N4" s="25">
        <v>46581</v>
      </c>
      <c r="O4" s="25">
        <v>46582</v>
      </c>
      <c r="P4" s="25">
        <v>46583</v>
      </c>
      <c r="Q4" s="25">
        <v>46584</v>
      </c>
      <c r="R4" s="25">
        <v>46585</v>
      </c>
      <c r="S4" s="25">
        <v>46586</v>
      </c>
      <c r="T4" s="25">
        <v>46587</v>
      </c>
      <c r="U4" s="25">
        <v>46588</v>
      </c>
      <c r="V4" s="25">
        <v>46589</v>
      </c>
      <c r="W4" s="25">
        <v>46590</v>
      </c>
      <c r="X4" s="25">
        <v>46591</v>
      </c>
      <c r="Y4" s="25">
        <v>46592</v>
      </c>
      <c r="Z4" s="25">
        <v>46593</v>
      </c>
      <c r="AA4" s="25">
        <v>46594</v>
      </c>
      <c r="AB4" s="25">
        <v>46595</v>
      </c>
      <c r="AC4" s="25">
        <v>46596</v>
      </c>
      <c r="AD4" s="25">
        <v>46597</v>
      </c>
      <c r="AE4" s="25">
        <v>46598</v>
      </c>
      <c r="AF4" s="25">
        <v>46599</v>
      </c>
      <c r="AG4" s="26" t="s">
        <v>64</v>
      </c>
      <c r="AH4" s="26" t="s">
        <v>65</v>
      </c>
      <c r="AI4" s="26" t="s">
        <v>66</v>
      </c>
    </row>
    <row r="5" spans="1:35" x14ac:dyDescent="0.2">
      <c r="A5" s="6" t="s">
        <v>67</v>
      </c>
      <c r="B5" s="27" t="str">
        <f>IF(COUNTIFS('Bank holidays'!$A$2:$A$75,B$4,'Bank holidays'!$B$2:$B$75,'Start here'!$B$5)&gt;0,IF('Start here'!$B$5="Ireland","PH","BH"),"")</f>
        <v/>
      </c>
      <c r="C5" s="27" t="str">
        <f>IF(COUNTIFS('Bank holidays'!$A$2:$A$75,C$4,'Bank holidays'!$B$2:$B$75,'Start here'!$B$5)&gt;0,IF('Start here'!$B$5="Ireland","PH","BH"),"")</f>
        <v/>
      </c>
      <c r="D5" s="27" t="str">
        <f>IF(COUNTIFS('Bank holidays'!$A$2:$A$75,D$4,'Bank holidays'!$B$2:$B$75,'Start here'!$B$5)&gt;0,IF('Start here'!$B$5="Ireland","PH","BH"),"")</f>
        <v/>
      </c>
      <c r="E5" s="27" t="str">
        <f>IF(COUNTIFS('Bank holidays'!$A$2:$A$75,E$4,'Bank holidays'!$B$2:$B$75,'Start here'!$B$5)&gt;0,IF('Start here'!$B$5="Ireland","PH","BH"),"")</f>
        <v/>
      </c>
      <c r="F5" s="27" t="str">
        <f>IF(COUNTIFS('Bank holidays'!$A$2:$A$75,F$4,'Bank holidays'!$B$2:$B$75,'Start here'!$B$5)&gt;0,IF('Start here'!$B$5="Ireland","PH","BH"),"")</f>
        <v/>
      </c>
      <c r="G5" s="27" t="str">
        <f>IF(COUNTIFS('Bank holidays'!$A$2:$A$75,G$4,'Bank holidays'!$B$2:$B$75,'Start here'!$B$5)&gt;0,IF('Start here'!$B$5="Ireland","PH","BH"),"")</f>
        <v/>
      </c>
      <c r="H5" s="27" t="str">
        <f>IF(COUNTIFS('Bank holidays'!$A$2:$A$75,H$4,'Bank holidays'!$B$2:$B$75,'Start here'!$B$5)&gt;0,IF('Start here'!$B$5="Ireland","PH","BH"),"")</f>
        <v/>
      </c>
      <c r="I5" s="27" t="str">
        <f>IF(COUNTIFS('Bank holidays'!$A$2:$A$75,I$4,'Bank holidays'!$B$2:$B$75,'Start here'!$B$5)&gt;0,IF('Start here'!$B$5="Ireland","PH","BH"),"")</f>
        <v/>
      </c>
      <c r="J5" s="27" t="str">
        <f>IF(COUNTIFS('Bank holidays'!$A$2:$A$75,J$4,'Bank holidays'!$B$2:$B$75,'Start here'!$B$5)&gt;0,IF('Start here'!$B$5="Ireland","PH","BH"),"")</f>
        <v/>
      </c>
      <c r="K5" s="27" t="str">
        <f>IF(COUNTIFS('Bank holidays'!$A$2:$A$75,K$4,'Bank holidays'!$B$2:$B$75,'Start here'!$B$5)&gt;0,IF('Start here'!$B$5="Ireland","PH","BH"),"")</f>
        <v/>
      </c>
      <c r="L5" s="27" t="str">
        <f>IF(COUNTIFS('Bank holidays'!$A$2:$A$75,L$4,'Bank holidays'!$B$2:$B$75,'Start here'!$B$5)&gt;0,IF('Start here'!$B$5="Ireland","PH","BH"),"")</f>
        <v/>
      </c>
      <c r="M5" s="27" t="str">
        <f>IF(COUNTIFS('Bank holidays'!$A$2:$A$75,M$4,'Bank holidays'!$B$2:$B$75,'Start here'!$B$5)&gt;0,IF('Start here'!$B$5="Ireland","PH","BH"),"")</f>
        <v/>
      </c>
      <c r="N5" s="27" t="str">
        <f>IF(COUNTIFS('Bank holidays'!$A$2:$A$75,N$4,'Bank holidays'!$B$2:$B$75,'Start here'!$B$5)&gt;0,IF('Start here'!$B$5="Ireland","PH","BH"),"")</f>
        <v/>
      </c>
      <c r="O5" s="27" t="str">
        <f>IF(COUNTIFS('Bank holidays'!$A$2:$A$75,O$4,'Bank holidays'!$B$2:$B$75,'Start here'!$B$5)&gt;0,IF('Start here'!$B$5="Ireland","PH","BH"),"")</f>
        <v/>
      </c>
      <c r="P5" s="27" t="str">
        <f>IF(COUNTIFS('Bank holidays'!$A$2:$A$75,P$4,'Bank holidays'!$B$2:$B$75,'Start here'!$B$5)&gt;0,IF('Start here'!$B$5="Ireland","PH","BH"),"")</f>
        <v/>
      </c>
      <c r="Q5" s="27" t="str">
        <f>IF(COUNTIFS('Bank holidays'!$A$2:$A$75,Q$4,'Bank holidays'!$B$2:$B$75,'Start here'!$B$5)&gt;0,IF('Start here'!$B$5="Ireland","PH","BH"),"")</f>
        <v/>
      </c>
      <c r="R5" s="27" t="str">
        <f>IF(COUNTIFS('Bank holidays'!$A$2:$A$75,R$4,'Bank holidays'!$B$2:$B$75,'Start here'!$B$5)&gt;0,IF('Start here'!$B$5="Ireland","PH","BH"),"")</f>
        <v/>
      </c>
      <c r="S5" s="27" t="str">
        <f>IF(COUNTIFS('Bank holidays'!$A$2:$A$75,S$4,'Bank holidays'!$B$2:$B$75,'Start here'!$B$5)&gt;0,IF('Start here'!$B$5="Ireland","PH","BH"),"")</f>
        <v/>
      </c>
      <c r="T5" s="27" t="str">
        <f>IF(COUNTIFS('Bank holidays'!$A$2:$A$75,T$4,'Bank holidays'!$B$2:$B$75,'Start here'!$B$5)&gt;0,IF('Start here'!$B$5="Ireland","PH","BH"),"")</f>
        <v/>
      </c>
      <c r="U5" s="27" t="str">
        <f>IF(COUNTIFS('Bank holidays'!$A$2:$A$75,U$4,'Bank holidays'!$B$2:$B$75,'Start here'!$B$5)&gt;0,IF('Start here'!$B$5="Ireland","PH","BH"),"")</f>
        <v/>
      </c>
      <c r="V5" s="27" t="str">
        <f>IF(COUNTIFS('Bank holidays'!$A$2:$A$75,V$4,'Bank holidays'!$B$2:$B$75,'Start here'!$B$5)&gt;0,IF('Start here'!$B$5="Ireland","PH","BH"),"")</f>
        <v/>
      </c>
      <c r="W5" s="27" t="str">
        <f>IF(COUNTIFS('Bank holidays'!$A$2:$A$75,W$4,'Bank holidays'!$B$2:$B$75,'Start here'!$B$5)&gt;0,IF('Start here'!$B$5="Ireland","PH","BH"),"")</f>
        <v/>
      </c>
      <c r="X5" s="27" t="str">
        <f>IF(COUNTIFS('Bank holidays'!$A$2:$A$75,X$4,'Bank holidays'!$B$2:$B$75,'Start here'!$B$5)&gt;0,IF('Start here'!$B$5="Ireland","PH","BH"),"")</f>
        <v/>
      </c>
      <c r="Y5" s="27" t="str">
        <f>IF(COUNTIFS('Bank holidays'!$A$2:$A$75,Y$4,'Bank holidays'!$B$2:$B$75,'Start here'!$B$5)&gt;0,IF('Start here'!$B$5="Ireland","PH","BH"),"")</f>
        <v/>
      </c>
      <c r="Z5" s="27" t="str">
        <f>IF(COUNTIFS('Bank holidays'!$A$2:$A$75,Z$4,'Bank holidays'!$B$2:$B$75,'Start here'!$B$5)&gt;0,IF('Start here'!$B$5="Ireland","PH","BH"),"")</f>
        <v/>
      </c>
      <c r="AA5" s="27" t="str">
        <f>IF(COUNTIFS('Bank holidays'!$A$2:$A$75,AA$4,'Bank holidays'!$B$2:$B$75,'Start here'!$B$5)&gt;0,IF('Start here'!$B$5="Ireland","PH","BH"),"")</f>
        <v/>
      </c>
      <c r="AB5" s="27" t="str">
        <f>IF(COUNTIFS('Bank holidays'!$A$2:$A$75,AB$4,'Bank holidays'!$B$2:$B$75,'Start here'!$B$5)&gt;0,IF('Start here'!$B$5="Ireland","PH","BH"),"")</f>
        <v/>
      </c>
      <c r="AC5" s="27" t="str">
        <f>IF(COUNTIFS('Bank holidays'!$A$2:$A$75,AC$4,'Bank holidays'!$B$2:$B$75,'Start here'!$B$5)&gt;0,IF('Start here'!$B$5="Ireland","PH","BH"),"")</f>
        <v/>
      </c>
      <c r="AD5" s="27" t="str">
        <f>IF(COUNTIFS('Bank holidays'!$A$2:$A$75,AD$4,'Bank holidays'!$B$2:$B$75,'Start here'!$B$5)&gt;0,IF('Start here'!$B$5="Ireland","PH","BH"),"")</f>
        <v/>
      </c>
      <c r="AE5" s="27" t="str">
        <f>IF(COUNTIFS('Bank holidays'!$A$2:$A$75,AE$4,'Bank holidays'!$B$2:$B$75,'Start here'!$B$5)&gt;0,IF('Start here'!$B$5="Ireland","PH","BH"),"")</f>
        <v/>
      </c>
      <c r="AF5" s="27" t="str">
        <f>IF(COUNTIFS('Bank holidays'!$A$2:$A$75,AF$4,'Bank holidays'!$B$2:$B$75,'Start here'!$B$5)&gt;0,IF('Start here'!$B$5="Ireland","PH","BH"),"")</f>
        <v/>
      </c>
    </row>
    <row r="6" spans="1:35" x14ac:dyDescent="0.2">
      <c r="A6" s="28" t="str">
        <f>IF(Team!$A5="","",Team!$A5)</f>
        <v>Alex Morgan (example, overwrite me)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0">
        <f t="shared" ref="AG6:AG45" si="0">IF($A6="","",COUNTIFS($B6:$AF6,"H",$B$5:$AF$5,"&lt;&gt;BH",$B$5:$AF$5,"&lt;&gt;PH")+0.5*COUNTIFS($B6:$AF6,"HD",$B$5:$AF$5,"&lt;&gt;BH",$B$5:$AF$5,"&lt;&gt;PH"))</f>
        <v>0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8" t="str">
        <f>IF(Team!$A6="","",Team!$A6)</f>
        <v/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8" t="str">
        <f>IF(Team!$A7="","",Team!$A7)</f>
        <v/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8" t="str">
        <f>IF(Team!$A8="","",Team!$A8)</f>
        <v/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8" t="str">
        <f>IF(Team!$A9="","",Team!$A9)</f>
        <v/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8" t="str">
        <f>IF(Team!$A10="","",Team!$A10)</f>
        <v/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8" t="str">
        <f>IF(Team!$A11="","",Team!$A11)</f>
        <v/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8" t="str">
        <f>IF(Team!$A12="","",Team!$A12)</f>
        <v/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8" t="str">
        <f>IF(Team!$A13="","",Team!$A13)</f>
        <v/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8" t="str">
        <f>IF(Team!$A14="","",Team!$A14)</f>
        <v/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8" t="str">
        <f>IF(Team!$A15="","",Team!$A15)</f>
        <v/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8" t="str">
        <f>IF(Team!$A16="","",Team!$A16)</f>
        <v/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8" t="str">
        <f>IF(Team!$A17="","",Team!$A17)</f>
        <v/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8" t="str">
        <f>IF(Team!$A18="","",Team!$A18)</f>
        <v/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8" t="str">
        <f>IF(Team!$A19="","",Team!$A19)</f>
        <v/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8" t="str">
        <f>IF(Team!$A20="","",Team!$A20)</f>
        <v/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8" t="str">
        <f>IF(Team!$A21="","",Team!$A21)</f>
        <v/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8" t="str">
        <f>IF(Team!$A22="","",Team!$A22)</f>
        <v/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8" t="str">
        <f>IF(Team!$A23="","",Team!$A23)</f>
        <v/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8" t="str">
        <f>IF(Team!$A24="","",Team!$A24)</f>
        <v/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8" t="str">
        <f>IF(Team!$A25="","",Team!$A25)</f>
        <v/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8" t="str">
        <f>IF(Team!$A26="","",Team!$A26)</f>
        <v/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8" t="str">
        <f>IF(Team!$A27="","",Team!$A27)</f>
        <v/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8" t="str">
        <f>IF(Team!$A28="","",Team!$A28)</f>
        <v/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8" t="str">
        <f>IF(Team!$A29="","",Team!$A29)</f>
        <v/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8" t="str">
        <f>IF(Team!$A30="","",Team!$A30)</f>
        <v/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8" t="str">
        <f>IF(Team!$A31="","",Team!$A31)</f>
        <v/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8" t="str">
        <f>IF(Team!$A32="","",Team!$A32)</f>
        <v/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8" t="str">
        <f>IF(Team!$A33="","",Team!$A33)</f>
        <v/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8" t="str">
        <f>IF(Team!$A34="","",Team!$A34)</f>
        <v/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8" t="str">
        <f>IF(Team!$A35="","",Team!$A35)</f>
        <v/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8" t="str">
        <f>IF(Team!$A36="","",Team!$A36)</f>
        <v/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8" t="str">
        <f>IF(Team!$A37="","",Team!$A37)</f>
        <v/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8" t="str">
        <f>IF(Team!$A38="","",Team!$A38)</f>
        <v/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8" t="str">
        <f>IF(Team!$A39="","",Team!$A39)</f>
        <v/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8" t="str">
        <f>IF(Team!$A40="","",Team!$A40)</f>
        <v/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8" t="str">
        <f>IF(Team!$A41="","",Team!$A41)</f>
        <v/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8" t="str">
        <f>IF(Team!$A42="","",Team!$A42)</f>
        <v/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8" t="str">
        <f>IF(Team!$A43="","",Team!$A43)</f>
        <v/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8" t="str">
        <f>IF(Team!$A44="","",Team!$A44)</f>
        <v/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31" t="s">
        <v>69</v>
      </c>
      <c r="B46" s="32">
        <f t="shared" ref="B46:AF46" si="3">COUNTIF(B6:B45,"H")+COUNTIF(B6:B45,"S")+COUNTIF(B6:B45,"O")+0.5*COUNTIF(B6:B45,"HD")</f>
        <v>0</v>
      </c>
      <c r="C46" s="32">
        <f t="shared" si="3"/>
        <v>0</v>
      </c>
      <c r="D46" s="32">
        <f t="shared" si="3"/>
        <v>0</v>
      </c>
      <c r="E46" s="32">
        <f t="shared" si="3"/>
        <v>0</v>
      </c>
      <c r="F46" s="32">
        <f t="shared" si="3"/>
        <v>0</v>
      </c>
      <c r="G46" s="32">
        <f t="shared" si="3"/>
        <v>0</v>
      </c>
      <c r="H46" s="32">
        <f t="shared" si="3"/>
        <v>0</v>
      </c>
      <c r="I46" s="32">
        <f t="shared" si="3"/>
        <v>0</v>
      </c>
      <c r="J46" s="32">
        <f t="shared" si="3"/>
        <v>0</v>
      </c>
      <c r="K46" s="32">
        <f t="shared" si="3"/>
        <v>0</v>
      </c>
      <c r="L46" s="32">
        <f t="shared" si="3"/>
        <v>0</v>
      </c>
      <c r="M46" s="32">
        <f t="shared" si="3"/>
        <v>0</v>
      </c>
      <c r="N46" s="32">
        <f t="shared" si="3"/>
        <v>0</v>
      </c>
      <c r="O46" s="32">
        <f t="shared" si="3"/>
        <v>0</v>
      </c>
      <c r="P46" s="32">
        <f t="shared" si="3"/>
        <v>0</v>
      </c>
      <c r="Q46" s="32">
        <f t="shared" si="3"/>
        <v>0</v>
      </c>
      <c r="R46" s="32">
        <f t="shared" si="3"/>
        <v>0</v>
      </c>
      <c r="S46" s="32">
        <f t="shared" si="3"/>
        <v>0</v>
      </c>
      <c r="T46" s="32">
        <f t="shared" si="3"/>
        <v>0</v>
      </c>
      <c r="U46" s="32">
        <f t="shared" si="3"/>
        <v>0</v>
      </c>
      <c r="V46" s="32">
        <f t="shared" si="3"/>
        <v>0</v>
      </c>
      <c r="W46" s="32">
        <f t="shared" si="3"/>
        <v>0</v>
      </c>
      <c r="X46" s="32">
        <f t="shared" si="3"/>
        <v>0</v>
      </c>
      <c r="Y46" s="32">
        <f t="shared" si="3"/>
        <v>0</v>
      </c>
      <c r="Z46" s="32">
        <f t="shared" si="3"/>
        <v>0</v>
      </c>
      <c r="AA46" s="32">
        <f t="shared" si="3"/>
        <v>0</v>
      </c>
      <c r="AB46" s="32">
        <f t="shared" si="3"/>
        <v>0</v>
      </c>
      <c r="AC46" s="32">
        <f t="shared" si="3"/>
        <v>0</v>
      </c>
      <c r="AD46" s="32">
        <f t="shared" si="3"/>
        <v>0</v>
      </c>
      <c r="AE46" s="32">
        <f t="shared" si="3"/>
        <v>0</v>
      </c>
      <c r="AF46" s="32">
        <f t="shared" si="3"/>
        <v>0</v>
      </c>
    </row>
  </sheetData>
  <conditionalFormatting sqref="B3:AF3">
    <cfRule type="expression" dxfId="71" priority="6" stopIfTrue="1">
      <formula>B$5&lt;&gt;""</formula>
    </cfRule>
  </conditionalFormatting>
  <conditionalFormatting sqref="B4:AF4">
    <cfRule type="expression" dxfId="70" priority="5" stopIfTrue="1">
      <formula>B$5&lt;&gt;""</formula>
    </cfRule>
  </conditionalFormatting>
  <conditionalFormatting sqref="B5:AF45">
    <cfRule type="expression" dxfId="69" priority="7" stopIfTrue="1">
      <formula>B$5&lt;&gt;""</formula>
    </cfRule>
  </conditionalFormatting>
  <conditionalFormatting sqref="B6:AF45">
    <cfRule type="expression" dxfId="68" priority="1" stopIfTrue="1">
      <formula>B6="H"</formula>
    </cfRule>
    <cfRule type="expression" dxfId="67" priority="2" stopIfTrue="1">
      <formula>B6="HD"</formula>
    </cfRule>
    <cfRule type="expression" dxfId="66" priority="3" stopIfTrue="1">
      <formula>B6="S"</formula>
    </cfRule>
    <cfRule type="expression" dxfId="65" priority="4" stopIfTrue="1">
      <formula>B6="O"</formula>
    </cfRule>
    <cfRule type="expression" dxfId="64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5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73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2" t="s">
        <v>61</v>
      </c>
      <c r="C3" s="21" t="s">
        <v>62</v>
      </c>
      <c r="D3" s="21" t="s">
        <v>59</v>
      </c>
      <c r="E3" s="21" t="s">
        <v>63</v>
      </c>
      <c r="F3" s="21" t="s">
        <v>59</v>
      </c>
      <c r="G3" s="21" t="s">
        <v>60</v>
      </c>
      <c r="H3" s="22" t="s">
        <v>61</v>
      </c>
      <c r="I3" s="22" t="s">
        <v>61</v>
      </c>
      <c r="J3" s="21" t="s">
        <v>62</v>
      </c>
      <c r="K3" s="21" t="s">
        <v>59</v>
      </c>
      <c r="L3" s="21" t="s">
        <v>63</v>
      </c>
      <c r="M3" s="21" t="s">
        <v>59</v>
      </c>
      <c r="N3" s="21" t="s">
        <v>60</v>
      </c>
      <c r="O3" s="22" t="s">
        <v>61</v>
      </c>
      <c r="P3" s="22" t="s">
        <v>61</v>
      </c>
      <c r="Q3" s="21" t="s">
        <v>62</v>
      </c>
      <c r="R3" s="21" t="s">
        <v>59</v>
      </c>
      <c r="S3" s="21" t="s">
        <v>63</v>
      </c>
      <c r="T3" s="21" t="s">
        <v>59</v>
      </c>
      <c r="U3" s="21" t="s">
        <v>60</v>
      </c>
      <c r="V3" s="22" t="s">
        <v>61</v>
      </c>
      <c r="W3" s="22" t="s">
        <v>61</v>
      </c>
      <c r="X3" s="21" t="s">
        <v>62</v>
      </c>
      <c r="Y3" s="21" t="s">
        <v>59</v>
      </c>
      <c r="Z3" s="21" t="s">
        <v>63</v>
      </c>
      <c r="AA3" s="21" t="s">
        <v>59</v>
      </c>
      <c r="AB3" s="21" t="s">
        <v>60</v>
      </c>
      <c r="AC3" s="22" t="s">
        <v>61</v>
      </c>
      <c r="AD3" s="22" t="s">
        <v>61</v>
      </c>
      <c r="AE3" s="21" t="s">
        <v>62</v>
      </c>
      <c r="AF3" s="21" t="s">
        <v>59</v>
      </c>
    </row>
    <row r="4" spans="1:35" x14ac:dyDescent="0.2">
      <c r="A4" s="24" t="s">
        <v>38</v>
      </c>
      <c r="B4" s="25">
        <v>46600</v>
      </c>
      <c r="C4" s="25">
        <v>46601</v>
      </c>
      <c r="D4" s="25">
        <v>46602</v>
      </c>
      <c r="E4" s="25">
        <v>46603</v>
      </c>
      <c r="F4" s="25">
        <v>46604</v>
      </c>
      <c r="G4" s="25">
        <v>46605</v>
      </c>
      <c r="H4" s="25">
        <v>46606</v>
      </c>
      <c r="I4" s="25">
        <v>46607</v>
      </c>
      <c r="J4" s="25">
        <v>46608</v>
      </c>
      <c r="K4" s="25">
        <v>46609</v>
      </c>
      <c r="L4" s="25">
        <v>46610</v>
      </c>
      <c r="M4" s="25">
        <v>46611</v>
      </c>
      <c r="N4" s="25">
        <v>46612</v>
      </c>
      <c r="O4" s="25">
        <v>46613</v>
      </c>
      <c r="P4" s="25">
        <v>46614</v>
      </c>
      <c r="Q4" s="25">
        <v>46615</v>
      </c>
      <c r="R4" s="25">
        <v>46616</v>
      </c>
      <c r="S4" s="25">
        <v>46617</v>
      </c>
      <c r="T4" s="25">
        <v>46618</v>
      </c>
      <c r="U4" s="25">
        <v>46619</v>
      </c>
      <c r="V4" s="25">
        <v>46620</v>
      </c>
      <c r="W4" s="25">
        <v>46621</v>
      </c>
      <c r="X4" s="25">
        <v>46622</v>
      </c>
      <c r="Y4" s="25">
        <v>46623</v>
      </c>
      <c r="Z4" s="25">
        <v>46624</v>
      </c>
      <c r="AA4" s="25">
        <v>46625</v>
      </c>
      <c r="AB4" s="25">
        <v>46626</v>
      </c>
      <c r="AC4" s="25">
        <v>46627</v>
      </c>
      <c r="AD4" s="25">
        <v>46628</v>
      </c>
      <c r="AE4" s="25">
        <v>46629</v>
      </c>
      <c r="AF4" s="25">
        <v>46630</v>
      </c>
      <c r="AG4" s="26" t="s">
        <v>64</v>
      </c>
      <c r="AH4" s="26" t="s">
        <v>65</v>
      </c>
      <c r="AI4" s="26" t="s">
        <v>66</v>
      </c>
    </row>
    <row r="5" spans="1:35" x14ac:dyDescent="0.2">
      <c r="A5" s="6" t="s">
        <v>67</v>
      </c>
      <c r="B5" s="27" t="str">
        <f>IF(COUNTIFS('Bank holidays'!$A$2:$A$75,B$4,'Bank holidays'!$B$2:$B$75,'Start here'!$B$5)&gt;0,IF('Start here'!$B$5="Ireland","PH","BH"),"")</f>
        <v/>
      </c>
      <c r="C5" s="27" t="str">
        <f>IF(COUNTIFS('Bank holidays'!$A$2:$A$75,C$4,'Bank holidays'!$B$2:$B$75,'Start here'!$B$5)&gt;0,IF('Start here'!$B$5="Ireland","PH","BH"),"")</f>
        <v/>
      </c>
      <c r="D5" s="27" t="str">
        <f>IF(COUNTIFS('Bank holidays'!$A$2:$A$75,D$4,'Bank holidays'!$B$2:$B$75,'Start here'!$B$5)&gt;0,IF('Start here'!$B$5="Ireland","PH","BH"),"")</f>
        <v/>
      </c>
      <c r="E5" s="27" t="str">
        <f>IF(COUNTIFS('Bank holidays'!$A$2:$A$75,E$4,'Bank holidays'!$B$2:$B$75,'Start here'!$B$5)&gt;0,IF('Start here'!$B$5="Ireland","PH","BH"),"")</f>
        <v/>
      </c>
      <c r="F5" s="27" t="str">
        <f>IF(COUNTIFS('Bank holidays'!$A$2:$A$75,F$4,'Bank holidays'!$B$2:$B$75,'Start here'!$B$5)&gt;0,IF('Start here'!$B$5="Ireland","PH","BH"),"")</f>
        <v/>
      </c>
      <c r="G5" s="27" t="str">
        <f>IF(COUNTIFS('Bank holidays'!$A$2:$A$75,G$4,'Bank holidays'!$B$2:$B$75,'Start here'!$B$5)&gt;0,IF('Start here'!$B$5="Ireland","PH","BH"),"")</f>
        <v/>
      </c>
      <c r="H5" s="27" t="str">
        <f>IF(COUNTIFS('Bank holidays'!$A$2:$A$75,H$4,'Bank holidays'!$B$2:$B$75,'Start here'!$B$5)&gt;0,IF('Start here'!$B$5="Ireland","PH","BH"),"")</f>
        <v/>
      </c>
      <c r="I5" s="27" t="str">
        <f>IF(COUNTIFS('Bank holidays'!$A$2:$A$75,I$4,'Bank holidays'!$B$2:$B$75,'Start here'!$B$5)&gt;0,IF('Start here'!$B$5="Ireland","PH","BH"),"")</f>
        <v/>
      </c>
      <c r="J5" s="27" t="str">
        <f>IF(COUNTIFS('Bank holidays'!$A$2:$A$75,J$4,'Bank holidays'!$B$2:$B$75,'Start here'!$B$5)&gt;0,IF('Start here'!$B$5="Ireland","PH","BH"),"")</f>
        <v/>
      </c>
      <c r="K5" s="27" t="str">
        <f>IF(COUNTIFS('Bank holidays'!$A$2:$A$75,K$4,'Bank holidays'!$B$2:$B$75,'Start here'!$B$5)&gt;0,IF('Start here'!$B$5="Ireland","PH","BH"),"")</f>
        <v/>
      </c>
      <c r="L5" s="27" t="str">
        <f>IF(COUNTIFS('Bank holidays'!$A$2:$A$75,L$4,'Bank holidays'!$B$2:$B$75,'Start here'!$B$5)&gt;0,IF('Start here'!$B$5="Ireland","PH","BH"),"")</f>
        <v/>
      </c>
      <c r="M5" s="27" t="str">
        <f>IF(COUNTIFS('Bank holidays'!$A$2:$A$75,M$4,'Bank holidays'!$B$2:$B$75,'Start here'!$B$5)&gt;0,IF('Start here'!$B$5="Ireland","PH","BH"),"")</f>
        <v/>
      </c>
      <c r="N5" s="27" t="str">
        <f>IF(COUNTIFS('Bank holidays'!$A$2:$A$75,N$4,'Bank holidays'!$B$2:$B$75,'Start here'!$B$5)&gt;0,IF('Start here'!$B$5="Ireland","PH","BH"),"")</f>
        <v/>
      </c>
      <c r="O5" s="27" t="str">
        <f>IF(COUNTIFS('Bank holidays'!$A$2:$A$75,O$4,'Bank holidays'!$B$2:$B$75,'Start here'!$B$5)&gt;0,IF('Start here'!$B$5="Ireland","PH","BH"),"")</f>
        <v/>
      </c>
      <c r="P5" s="27" t="str">
        <f>IF(COUNTIFS('Bank holidays'!$A$2:$A$75,P$4,'Bank holidays'!$B$2:$B$75,'Start here'!$B$5)&gt;0,IF('Start here'!$B$5="Ireland","PH","BH"),"")</f>
        <v/>
      </c>
      <c r="Q5" s="27" t="str">
        <f>IF(COUNTIFS('Bank holidays'!$A$2:$A$75,Q$4,'Bank holidays'!$B$2:$B$75,'Start here'!$B$5)&gt;0,IF('Start here'!$B$5="Ireland","PH","BH"),"")</f>
        <v/>
      </c>
      <c r="R5" s="27" t="str">
        <f>IF(COUNTIFS('Bank holidays'!$A$2:$A$75,R$4,'Bank holidays'!$B$2:$B$75,'Start here'!$B$5)&gt;0,IF('Start here'!$B$5="Ireland","PH","BH"),"")</f>
        <v/>
      </c>
      <c r="S5" s="27" t="str">
        <f>IF(COUNTIFS('Bank holidays'!$A$2:$A$75,S$4,'Bank holidays'!$B$2:$B$75,'Start here'!$B$5)&gt;0,IF('Start here'!$B$5="Ireland","PH","BH"),"")</f>
        <v/>
      </c>
      <c r="T5" s="27" t="str">
        <f>IF(COUNTIFS('Bank holidays'!$A$2:$A$75,T$4,'Bank holidays'!$B$2:$B$75,'Start here'!$B$5)&gt;0,IF('Start here'!$B$5="Ireland","PH","BH"),"")</f>
        <v/>
      </c>
      <c r="U5" s="27" t="str">
        <f>IF(COUNTIFS('Bank holidays'!$A$2:$A$75,U$4,'Bank holidays'!$B$2:$B$75,'Start here'!$B$5)&gt;0,IF('Start here'!$B$5="Ireland","PH","BH"),"")</f>
        <v/>
      </c>
      <c r="V5" s="27" t="str">
        <f>IF(COUNTIFS('Bank holidays'!$A$2:$A$75,V$4,'Bank holidays'!$B$2:$B$75,'Start here'!$B$5)&gt;0,IF('Start here'!$B$5="Ireland","PH","BH"),"")</f>
        <v/>
      </c>
      <c r="W5" s="27" t="str">
        <f>IF(COUNTIFS('Bank holidays'!$A$2:$A$75,W$4,'Bank holidays'!$B$2:$B$75,'Start here'!$B$5)&gt;0,IF('Start here'!$B$5="Ireland","PH","BH"),"")</f>
        <v/>
      </c>
      <c r="X5" s="27" t="str">
        <f>IF(COUNTIFS('Bank holidays'!$A$2:$A$75,X$4,'Bank holidays'!$B$2:$B$75,'Start here'!$B$5)&gt;0,IF('Start here'!$B$5="Ireland","PH","BH"),"")</f>
        <v/>
      </c>
      <c r="Y5" s="27" t="str">
        <f>IF(COUNTIFS('Bank holidays'!$A$2:$A$75,Y$4,'Bank holidays'!$B$2:$B$75,'Start here'!$B$5)&gt;0,IF('Start here'!$B$5="Ireland","PH","BH"),"")</f>
        <v/>
      </c>
      <c r="Z5" s="27" t="str">
        <f>IF(COUNTIFS('Bank holidays'!$A$2:$A$75,Z$4,'Bank holidays'!$B$2:$B$75,'Start here'!$B$5)&gt;0,IF('Start here'!$B$5="Ireland","PH","BH"),"")</f>
        <v/>
      </c>
      <c r="AA5" s="27" t="str">
        <f>IF(COUNTIFS('Bank holidays'!$A$2:$A$75,AA$4,'Bank holidays'!$B$2:$B$75,'Start here'!$B$5)&gt;0,IF('Start here'!$B$5="Ireland","PH","BH"),"")</f>
        <v/>
      </c>
      <c r="AB5" s="27" t="str">
        <f>IF(COUNTIFS('Bank holidays'!$A$2:$A$75,AB$4,'Bank holidays'!$B$2:$B$75,'Start here'!$B$5)&gt;0,IF('Start here'!$B$5="Ireland","PH","BH"),"")</f>
        <v/>
      </c>
      <c r="AC5" s="27" t="str">
        <f>IF(COUNTIFS('Bank holidays'!$A$2:$A$75,AC$4,'Bank holidays'!$B$2:$B$75,'Start here'!$B$5)&gt;0,IF('Start here'!$B$5="Ireland","PH","BH"),"")</f>
        <v/>
      </c>
      <c r="AD5" s="27" t="str">
        <f>IF(COUNTIFS('Bank holidays'!$A$2:$A$75,AD$4,'Bank holidays'!$B$2:$B$75,'Start here'!$B$5)&gt;0,IF('Start here'!$B$5="Ireland","PH","BH"),"")</f>
        <v/>
      </c>
      <c r="AE5" s="27" t="str">
        <f>IF(COUNTIFS('Bank holidays'!$A$2:$A$75,AE$4,'Bank holidays'!$B$2:$B$75,'Start here'!$B$5)&gt;0,IF('Start here'!$B$5="Ireland","PH","BH"),"")</f>
        <v>BH</v>
      </c>
      <c r="AF5" s="27" t="str">
        <f>IF(COUNTIFS('Bank holidays'!$A$2:$A$75,AF$4,'Bank holidays'!$B$2:$B$75,'Start here'!$B$5)&gt;0,IF('Start here'!$B$5="Ireland","PH","BH"),"")</f>
        <v/>
      </c>
    </row>
    <row r="6" spans="1:35" x14ac:dyDescent="0.2">
      <c r="A6" s="28" t="str">
        <f>IF(Team!$A5="","",Team!$A5)</f>
        <v>Alex Morgan (example, overwrite me)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0">
        <f t="shared" ref="AG6:AG45" si="0">IF($A6="","",COUNTIFS($B6:$AF6,"H",$B$5:$AF$5,"&lt;&gt;BH",$B$5:$AF$5,"&lt;&gt;PH")+0.5*COUNTIFS($B6:$AF6,"HD",$B$5:$AF$5,"&lt;&gt;BH",$B$5:$AF$5,"&lt;&gt;PH"))</f>
        <v>0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8" t="str">
        <f>IF(Team!$A6="","",Team!$A6)</f>
        <v/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8" t="str">
        <f>IF(Team!$A7="","",Team!$A7)</f>
        <v/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8" t="str">
        <f>IF(Team!$A8="","",Team!$A8)</f>
        <v/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8" t="str">
        <f>IF(Team!$A9="","",Team!$A9)</f>
        <v/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8" t="str">
        <f>IF(Team!$A10="","",Team!$A10)</f>
        <v/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8" t="str">
        <f>IF(Team!$A11="","",Team!$A11)</f>
        <v/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8" t="str">
        <f>IF(Team!$A12="","",Team!$A12)</f>
        <v/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8" t="str">
        <f>IF(Team!$A13="","",Team!$A13)</f>
        <v/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8" t="str">
        <f>IF(Team!$A14="","",Team!$A14)</f>
        <v/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8" t="str">
        <f>IF(Team!$A15="","",Team!$A15)</f>
        <v/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8" t="str">
        <f>IF(Team!$A16="","",Team!$A16)</f>
        <v/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8" t="str">
        <f>IF(Team!$A17="","",Team!$A17)</f>
        <v/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8" t="str">
        <f>IF(Team!$A18="","",Team!$A18)</f>
        <v/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8" t="str">
        <f>IF(Team!$A19="","",Team!$A19)</f>
        <v/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8" t="str">
        <f>IF(Team!$A20="","",Team!$A20)</f>
        <v/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8" t="str">
        <f>IF(Team!$A21="","",Team!$A21)</f>
        <v/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8" t="str">
        <f>IF(Team!$A22="","",Team!$A22)</f>
        <v/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8" t="str">
        <f>IF(Team!$A23="","",Team!$A23)</f>
        <v/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8" t="str">
        <f>IF(Team!$A24="","",Team!$A24)</f>
        <v/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8" t="str">
        <f>IF(Team!$A25="","",Team!$A25)</f>
        <v/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8" t="str">
        <f>IF(Team!$A26="","",Team!$A26)</f>
        <v/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8" t="str">
        <f>IF(Team!$A27="","",Team!$A27)</f>
        <v/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8" t="str">
        <f>IF(Team!$A28="","",Team!$A28)</f>
        <v/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8" t="str">
        <f>IF(Team!$A29="","",Team!$A29)</f>
        <v/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8" t="str">
        <f>IF(Team!$A30="","",Team!$A30)</f>
        <v/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8" t="str">
        <f>IF(Team!$A31="","",Team!$A31)</f>
        <v/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8" t="str">
        <f>IF(Team!$A32="","",Team!$A32)</f>
        <v/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8" t="str">
        <f>IF(Team!$A33="","",Team!$A33)</f>
        <v/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8" t="str">
        <f>IF(Team!$A34="","",Team!$A34)</f>
        <v/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8" t="str">
        <f>IF(Team!$A35="","",Team!$A35)</f>
        <v/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8" t="str">
        <f>IF(Team!$A36="","",Team!$A36)</f>
        <v/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8" t="str">
        <f>IF(Team!$A37="","",Team!$A37)</f>
        <v/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8" t="str">
        <f>IF(Team!$A38="","",Team!$A38)</f>
        <v/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8" t="str">
        <f>IF(Team!$A39="","",Team!$A39)</f>
        <v/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8" t="str">
        <f>IF(Team!$A40="","",Team!$A40)</f>
        <v/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8" t="str">
        <f>IF(Team!$A41="","",Team!$A41)</f>
        <v/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8" t="str">
        <f>IF(Team!$A42="","",Team!$A42)</f>
        <v/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8" t="str">
        <f>IF(Team!$A43="","",Team!$A43)</f>
        <v/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8" t="str">
        <f>IF(Team!$A44="","",Team!$A44)</f>
        <v/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31" t="s">
        <v>69</v>
      </c>
      <c r="B46" s="32">
        <f t="shared" ref="B46:AF46" si="3">COUNTIF(B6:B45,"H")+COUNTIF(B6:B45,"S")+COUNTIF(B6:B45,"O")+0.5*COUNTIF(B6:B45,"HD")</f>
        <v>0</v>
      </c>
      <c r="C46" s="32">
        <f t="shared" si="3"/>
        <v>0</v>
      </c>
      <c r="D46" s="32">
        <f t="shared" si="3"/>
        <v>0</v>
      </c>
      <c r="E46" s="32">
        <f t="shared" si="3"/>
        <v>0</v>
      </c>
      <c r="F46" s="32">
        <f t="shared" si="3"/>
        <v>0</v>
      </c>
      <c r="G46" s="32">
        <f t="shared" si="3"/>
        <v>0</v>
      </c>
      <c r="H46" s="32">
        <f t="shared" si="3"/>
        <v>0</v>
      </c>
      <c r="I46" s="32">
        <f t="shared" si="3"/>
        <v>0</v>
      </c>
      <c r="J46" s="32">
        <f t="shared" si="3"/>
        <v>0</v>
      </c>
      <c r="K46" s="32">
        <f t="shared" si="3"/>
        <v>0</v>
      </c>
      <c r="L46" s="32">
        <f t="shared" si="3"/>
        <v>0</v>
      </c>
      <c r="M46" s="32">
        <f t="shared" si="3"/>
        <v>0</v>
      </c>
      <c r="N46" s="32">
        <f t="shared" si="3"/>
        <v>0</v>
      </c>
      <c r="O46" s="32">
        <f t="shared" si="3"/>
        <v>0</v>
      </c>
      <c r="P46" s="32">
        <f t="shared" si="3"/>
        <v>0</v>
      </c>
      <c r="Q46" s="32">
        <f t="shared" si="3"/>
        <v>0</v>
      </c>
      <c r="R46" s="32">
        <f t="shared" si="3"/>
        <v>0</v>
      </c>
      <c r="S46" s="32">
        <f t="shared" si="3"/>
        <v>0</v>
      </c>
      <c r="T46" s="32">
        <f t="shared" si="3"/>
        <v>0</v>
      </c>
      <c r="U46" s="32">
        <f t="shared" si="3"/>
        <v>0</v>
      </c>
      <c r="V46" s="32">
        <f t="shared" si="3"/>
        <v>0</v>
      </c>
      <c r="W46" s="32">
        <f t="shared" si="3"/>
        <v>0</v>
      </c>
      <c r="X46" s="32">
        <f t="shared" si="3"/>
        <v>0</v>
      </c>
      <c r="Y46" s="32">
        <f t="shared" si="3"/>
        <v>0</v>
      </c>
      <c r="Z46" s="32">
        <f t="shared" si="3"/>
        <v>0</v>
      </c>
      <c r="AA46" s="32">
        <f t="shared" si="3"/>
        <v>0</v>
      </c>
      <c r="AB46" s="32">
        <f t="shared" si="3"/>
        <v>0</v>
      </c>
      <c r="AC46" s="32">
        <f t="shared" si="3"/>
        <v>0</v>
      </c>
      <c r="AD46" s="32">
        <f t="shared" si="3"/>
        <v>0</v>
      </c>
      <c r="AE46" s="32">
        <f t="shared" si="3"/>
        <v>0</v>
      </c>
      <c r="AF46" s="32">
        <f t="shared" si="3"/>
        <v>0</v>
      </c>
    </row>
  </sheetData>
  <conditionalFormatting sqref="B3:AF3">
    <cfRule type="expression" dxfId="63" priority="6" stopIfTrue="1">
      <formula>B$5&lt;&gt;""</formula>
    </cfRule>
  </conditionalFormatting>
  <conditionalFormatting sqref="B4:AF4">
    <cfRule type="expression" dxfId="62" priority="5" stopIfTrue="1">
      <formula>B$5&lt;&gt;""</formula>
    </cfRule>
  </conditionalFormatting>
  <conditionalFormatting sqref="B5:AF45">
    <cfRule type="expression" dxfId="61" priority="7" stopIfTrue="1">
      <formula>B$5&lt;&gt;""</formula>
    </cfRule>
  </conditionalFormatting>
  <conditionalFormatting sqref="B6:AF45">
    <cfRule type="expression" dxfId="60" priority="1" stopIfTrue="1">
      <formula>B6="H"</formula>
    </cfRule>
    <cfRule type="expression" dxfId="59" priority="2" stopIfTrue="1">
      <formula>B6="HD"</formula>
    </cfRule>
    <cfRule type="expression" dxfId="58" priority="3" stopIfTrue="1">
      <formula>B6="S"</formula>
    </cfRule>
    <cfRule type="expression" dxfId="57" priority="4" stopIfTrue="1">
      <formula>B6="O"</formula>
    </cfRule>
    <cfRule type="expression" dxfId="56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6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74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63</v>
      </c>
      <c r="C3" s="21" t="s">
        <v>59</v>
      </c>
      <c r="D3" s="21" t="s">
        <v>60</v>
      </c>
      <c r="E3" s="22" t="s">
        <v>61</v>
      </c>
      <c r="F3" s="22" t="s">
        <v>61</v>
      </c>
      <c r="G3" s="21" t="s">
        <v>62</v>
      </c>
      <c r="H3" s="21" t="s">
        <v>59</v>
      </c>
      <c r="I3" s="21" t="s">
        <v>63</v>
      </c>
      <c r="J3" s="21" t="s">
        <v>59</v>
      </c>
      <c r="K3" s="21" t="s">
        <v>60</v>
      </c>
      <c r="L3" s="22" t="s">
        <v>61</v>
      </c>
      <c r="M3" s="22" t="s">
        <v>61</v>
      </c>
      <c r="N3" s="21" t="s">
        <v>62</v>
      </c>
      <c r="O3" s="21" t="s">
        <v>59</v>
      </c>
      <c r="P3" s="21" t="s">
        <v>63</v>
      </c>
      <c r="Q3" s="21" t="s">
        <v>59</v>
      </c>
      <c r="R3" s="21" t="s">
        <v>60</v>
      </c>
      <c r="S3" s="22" t="s">
        <v>61</v>
      </c>
      <c r="T3" s="22" t="s">
        <v>61</v>
      </c>
      <c r="U3" s="21" t="s">
        <v>62</v>
      </c>
      <c r="V3" s="21" t="s">
        <v>59</v>
      </c>
      <c r="W3" s="21" t="s">
        <v>63</v>
      </c>
      <c r="X3" s="21" t="s">
        <v>59</v>
      </c>
      <c r="Y3" s="21" t="s">
        <v>60</v>
      </c>
      <c r="Z3" s="22" t="s">
        <v>61</v>
      </c>
      <c r="AA3" s="22" t="s">
        <v>61</v>
      </c>
      <c r="AB3" s="21" t="s">
        <v>62</v>
      </c>
      <c r="AC3" s="21" t="s">
        <v>59</v>
      </c>
      <c r="AD3" s="21" t="s">
        <v>63</v>
      </c>
      <c r="AE3" s="21" t="s">
        <v>59</v>
      </c>
      <c r="AF3" s="23"/>
    </row>
    <row r="4" spans="1:35" x14ac:dyDescent="0.2">
      <c r="A4" s="24" t="s">
        <v>38</v>
      </c>
      <c r="B4" s="25">
        <v>46631</v>
      </c>
      <c r="C4" s="25">
        <v>46632</v>
      </c>
      <c r="D4" s="25">
        <v>46633</v>
      </c>
      <c r="E4" s="25">
        <v>46634</v>
      </c>
      <c r="F4" s="25">
        <v>46635</v>
      </c>
      <c r="G4" s="25">
        <v>46636</v>
      </c>
      <c r="H4" s="25">
        <v>46637</v>
      </c>
      <c r="I4" s="25">
        <v>46638</v>
      </c>
      <c r="J4" s="25">
        <v>46639</v>
      </c>
      <c r="K4" s="25">
        <v>46640</v>
      </c>
      <c r="L4" s="25">
        <v>46641</v>
      </c>
      <c r="M4" s="25">
        <v>46642</v>
      </c>
      <c r="N4" s="25">
        <v>46643</v>
      </c>
      <c r="O4" s="25">
        <v>46644</v>
      </c>
      <c r="P4" s="25">
        <v>46645</v>
      </c>
      <c r="Q4" s="25">
        <v>46646</v>
      </c>
      <c r="R4" s="25">
        <v>46647</v>
      </c>
      <c r="S4" s="25">
        <v>46648</v>
      </c>
      <c r="T4" s="25">
        <v>46649</v>
      </c>
      <c r="U4" s="25">
        <v>46650</v>
      </c>
      <c r="V4" s="25">
        <v>46651</v>
      </c>
      <c r="W4" s="25">
        <v>46652</v>
      </c>
      <c r="X4" s="25">
        <v>46653</v>
      </c>
      <c r="Y4" s="25">
        <v>46654</v>
      </c>
      <c r="Z4" s="25">
        <v>46655</v>
      </c>
      <c r="AA4" s="25">
        <v>46656</v>
      </c>
      <c r="AB4" s="25">
        <v>46657</v>
      </c>
      <c r="AC4" s="25">
        <v>46658</v>
      </c>
      <c r="AD4" s="25">
        <v>46659</v>
      </c>
      <c r="AE4" s="25">
        <v>46660</v>
      </c>
      <c r="AF4" s="23"/>
      <c r="AG4" s="26" t="s">
        <v>64</v>
      </c>
      <c r="AH4" s="26" t="s">
        <v>65</v>
      </c>
      <c r="AI4" s="26" t="s">
        <v>66</v>
      </c>
    </row>
    <row r="5" spans="1:35" x14ac:dyDescent="0.2">
      <c r="A5" s="6" t="s">
        <v>67</v>
      </c>
      <c r="B5" s="27" t="str">
        <f>IF(COUNTIFS('Bank holidays'!$A$2:$A$75,B$4,'Bank holidays'!$B$2:$B$75,'Start here'!$B$5)&gt;0,IF('Start here'!$B$5="Ireland","PH","BH"),"")</f>
        <v/>
      </c>
      <c r="C5" s="27" t="str">
        <f>IF(COUNTIFS('Bank holidays'!$A$2:$A$75,C$4,'Bank holidays'!$B$2:$B$75,'Start here'!$B$5)&gt;0,IF('Start here'!$B$5="Ireland","PH","BH"),"")</f>
        <v/>
      </c>
      <c r="D5" s="27" t="str">
        <f>IF(COUNTIFS('Bank holidays'!$A$2:$A$75,D$4,'Bank holidays'!$B$2:$B$75,'Start here'!$B$5)&gt;0,IF('Start here'!$B$5="Ireland","PH","BH"),"")</f>
        <v/>
      </c>
      <c r="E5" s="27" t="str">
        <f>IF(COUNTIFS('Bank holidays'!$A$2:$A$75,E$4,'Bank holidays'!$B$2:$B$75,'Start here'!$B$5)&gt;0,IF('Start here'!$B$5="Ireland","PH","BH"),"")</f>
        <v/>
      </c>
      <c r="F5" s="27" t="str">
        <f>IF(COUNTIFS('Bank holidays'!$A$2:$A$75,F$4,'Bank holidays'!$B$2:$B$75,'Start here'!$B$5)&gt;0,IF('Start here'!$B$5="Ireland","PH","BH"),"")</f>
        <v/>
      </c>
      <c r="G5" s="27" t="str">
        <f>IF(COUNTIFS('Bank holidays'!$A$2:$A$75,G$4,'Bank holidays'!$B$2:$B$75,'Start here'!$B$5)&gt;0,IF('Start here'!$B$5="Ireland","PH","BH"),"")</f>
        <v/>
      </c>
      <c r="H5" s="27" t="str">
        <f>IF(COUNTIFS('Bank holidays'!$A$2:$A$75,H$4,'Bank holidays'!$B$2:$B$75,'Start here'!$B$5)&gt;0,IF('Start here'!$B$5="Ireland","PH","BH"),"")</f>
        <v/>
      </c>
      <c r="I5" s="27" t="str">
        <f>IF(COUNTIFS('Bank holidays'!$A$2:$A$75,I$4,'Bank holidays'!$B$2:$B$75,'Start here'!$B$5)&gt;0,IF('Start here'!$B$5="Ireland","PH","BH"),"")</f>
        <v/>
      </c>
      <c r="J5" s="27" t="str">
        <f>IF(COUNTIFS('Bank holidays'!$A$2:$A$75,J$4,'Bank holidays'!$B$2:$B$75,'Start here'!$B$5)&gt;0,IF('Start here'!$B$5="Ireland","PH","BH"),"")</f>
        <v/>
      </c>
      <c r="K5" s="27" t="str">
        <f>IF(COUNTIFS('Bank holidays'!$A$2:$A$75,K$4,'Bank holidays'!$B$2:$B$75,'Start here'!$B$5)&gt;0,IF('Start here'!$B$5="Ireland","PH","BH"),"")</f>
        <v/>
      </c>
      <c r="L5" s="27" t="str">
        <f>IF(COUNTIFS('Bank holidays'!$A$2:$A$75,L$4,'Bank holidays'!$B$2:$B$75,'Start here'!$B$5)&gt;0,IF('Start here'!$B$5="Ireland","PH","BH"),"")</f>
        <v/>
      </c>
      <c r="M5" s="27" t="str">
        <f>IF(COUNTIFS('Bank holidays'!$A$2:$A$75,M$4,'Bank holidays'!$B$2:$B$75,'Start here'!$B$5)&gt;0,IF('Start here'!$B$5="Ireland","PH","BH"),"")</f>
        <v/>
      </c>
      <c r="N5" s="27" t="str">
        <f>IF(COUNTIFS('Bank holidays'!$A$2:$A$75,N$4,'Bank holidays'!$B$2:$B$75,'Start here'!$B$5)&gt;0,IF('Start here'!$B$5="Ireland","PH","BH"),"")</f>
        <v/>
      </c>
      <c r="O5" s="27" t="str">
        <f>IF(COUNTIFS('Bank holidays'!$A$2:$A$75,O$4,'Bank holidays'!$B$2:$B$75,'Start here'!$B$5)&gt;0,IF('Start here'!$B$5="Ireland","PH","BH"),"")</f>
        <v/>
      </c>
      <c r="P5" s="27" t="str">
        <f>IF(COUNTIFS('Bank holidays'!$A$2:$A$75,P$4,'Bank holidays'!$B$2:$B$75,'Start here'!$B$5)&gt;0,IF('Start here'!$B$5="Ireland","PH","BH"),"")</f>
        <v/>
      </c>
      <c r="Q5" s="27" t="str">
        <f>IF(COUNTIFS('Bank holidays'!$A$2:$A$75,Q$4,'Bank holidays'!$B$2:$B$75,'Start here'!$B$5)&gt;0,IF('Start here'!$B$5="Ireland","PH","BH"),"")</f>
        <v/>
      </c>
      <c r="R5" s="27" t="str">
        <f>IF(COUNTIFS('Bank holidays'!$A$2:$A$75,R$4,'Bank holidays'!$B$2:$B$75,'Start here'!$B$5)&gt;0,IF('Start here'!$B$5="Ireland","PH","BH"),"")</f>
        <v/>
      </c>
      <c r="S5" s="27" t="str">
        <f>IF(COUNTIFS('Bank holidays'!$A$2:$A$75,S$4,'Bank holidays'!$B$2:$B$75,'Start here'!$B$5)&gt;0,IF('Start here'!$B$5="Ireland","PH","BH"),"")</f>
        <v/>
      </c>
      <c r="T5" s="27" t="str">
        <f>IF(COUNTIFS('Bank holidays'!$A$2:$A$75,T$4,'Bank holidays'!$B$2:$B$75,'Start here'!$B$5)&gt;0,IF('Start here'!$B$5="Ireland","PH","BH"),"")</f>
        <v/>
      </c>
      <c r="U5" s="27" t="str">
        <f>IF(COUNTIFS('Bank holidays'!$A$2:$A$75,U$4,'Bank holidays'!$B$2:$B$75,'Start here'!$B$5)&gt;0,IF('Start here'!$B$5="Ireland","PH","BH"),"")</f>
        <v/>
      </c>
      <c r="V5" s="27" t="str">
        <f>IF(COUNTIFS('Bank holidays'!$A$2:$A$75,V$4,'Bank holidays'!$B$2:$B$75,'Start here'!$B$5)&gt;0,IF('Start here'!$B$5="Ireland","PH","BH"),"")</f>
        <v/>
      </c>
      <c r="W5" s="27" t="str">
        <f>IF(COUNTIFS('Bank holidays'!$A$2:$A$75,W$4,'Bank holidays'!$B$2:$B$75,'Start here'!$B$5)&gt;0,IF('Start here'!$B$5="Ireland","PH","BH"),"")</f>
        <v/>
      </c>
      <c r="X5" s="27" t="str">
        <f>IF(COUNTIFS('Bank holidays'!$A$2:$A$75,X$4,'Bank holidays'!$B$2:$B$75,'Start here'!$B$5)&gt;0,IF('Start here'!$B$5="Ireland","PH","BH"),"")</f>
        <v/>
      </c>
      <c r="Y5" s="27" t="str">
        <f>IF(COUNTIFS('Bank holidays'!$A$2:$A$75,Y$4,'Bank holidays'!$B$2:$B$75,'Start here'!$B$5)&gt;0,IF('Start here'!$B$5="Ireland","PH","BH"),"")</f>
        <v/>
      </c>
      <c r="Z5" s="27" t="str">
        <f>IF(COUNTIFS('Bank holidays'!$A$2:$A$75,Z$4,'Bank holidays'!$B$2:$B$75,'Start here'!$B$5)&gt;0,IF('Start here'!$B$5="Ireland","PH","BH"),"")</f>
        <v/>
      </c>
      <c r="AA5" s="27" t="str">
        <f>IF(COUNTIFS('Bank holidays'!$A$2:$A$75,AA$4,'Bank holidays'!$B$2:$B$75,'Start here'!$B$5)&gt;0,IF('Start here'!$B$5="Ireland","PH","BH"),"")</f>
        <v/>
      </c>
      <c r="AB5" s="27" t="str">
        <f>IF(COUNTIFS('Bank holidays'!$A$2:$A$75,AB$4,'Bank holidays'!$B$2:$B$75,'Start here'!$B$5)&gt;0,IF('Start here'!$B$5="Ireland","PH","BH"),"")</f>
        <v/>
      </c>
      <c r="AC5" s="27" t="str">
        <f>IF(COUNTIFS('Bank holidays'!$A$2:$A$75,AC$4,'Bank holidays'!$B$2:$B$75,'Start here'!$B$5)&gt;0,IF('Start here'!$B$5="Ireland","PH","BH"),"")</f>
        <v/>
      </c>
      <c r="AD5" s="27" t="str">
        <f>IF(COUNTIFS('Bank holidays'!$A$2:$A$75,AD$4,'Bank holidays'!$B$2:$B$75,'Start here'!$B$5)&gt;0,IF('Start here'!$B$5="Ireland","PH","BH"),"")</f>
        <v/>
      </c>
      <c r="AE5" s="27" t="str">
        <f>IF(COUNTIFS('Bank holidays'!$A$2:$A$75,AE$4,'Bank holidays'!$B$2:$B$75,'Start here'!$B$5)&gt;0,IF('Start here'!$B$5="Ireland","PH","BH"),"")</f>
        <v/>
      </c>
      <c r="AF5" s="23"/>
    </row>
    <row r="6" spans="1:35" x14ac:dyDescent="0.2">
      <c r="A6" s="28" t="str">
        <f>IF(Team!$A5="","",Team!$A5)</f>
        <v>Alex Morgan (example, overwrite me)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/>
      <c r="AG6" s="20">
        <f t="shared" ref="AG6:AG45" si="0">IF($A6="","",COUNTIFS($B6:$AE6,"H",$B$5:$AE$5,"&lt;&gt;BH",$B$5:$AE$5,"&lt;&gt;PH")+0.5*COUNTIFS($B6:$AE6,"HD",$B$5:$AE$5,"&lt;&gt;BH",$B$5:$AE$5,"&lt;&gt;PH"))</f>
        <v>0</v>
      </c>
      <c r="AH6" s="19">
        <f t="shared" ref="AH6:AH45" si="1">IF($A6="","",COUNTIF($B6:$AE6,"S"))</f>
        <v>0</v>
      </c>
      <c r="AI6" s="19">
        <f t="shared" ref="AI6:AI45" si="2">IF($A6="","",COUNTIF($B6:$AE6,"O"))</f>
        <v>0</v>
      </c>
    </row>
    <row r="7" spans="1:35" x14ac:dyDescent="0.2">
      <c r="A7" s="28" t="str">
        <f>IF(Team!$A6="","",Team!$A6)</f>
        <v/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30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8" t="str">
        <f>IF(Team!$A7="","",Team!$A7)</f>
        <v/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30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8" t="str">
        <f>IF(Team!$A8="","",Team!$A8)</f>
        <v/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30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8" t="str">
        <f>IF(Team!$A9="","",Team!$A9)</f>
        <v/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30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8" t="str">
        <f>IF(Team!$A10="","",Team!$A10)</f>
        <v/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30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8" t="str">
        <f>IF(Team!$A11="","",Team!$A11)</f>
        <v/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30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8" t="str">
        <f>IF(Team!$A12="","",Team!$A12)</f>
        <v/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30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8" t="str">
        <f>IF(Team!$A13="","",Team!$A13)</f>
        <v/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30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8" t="str">
        <f>IF(Team!$A14="","",Team!$A14)</f>
        <v/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30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8" t="str">
        <f>IF(Team!$A15="","",Team!$A15)</f>
        <v/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30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8" t="str">
        <f>IF(Team!$A16="","",Team!$A16)</f>
        <v/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30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8" t="str">
        <f>IF(Team!$A17="","",Team!$A17)</f>
        <v/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30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8" t="str">
        <f>IF(Team!$A18="","",Team!$A18)</f>
        <v/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30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8" t="str">
        <f>IF(Team!$A19="","",Team!$A19)</f>
        <v/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8" t="str">
        <f>IF(Team!$A20="","",Team!$A20)</f>
        <v/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30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8" t="str">
        <f>IF(Team!$A21="","",Team!$A21)</f>
        <v/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30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8" t="str">
        <f>IF(Team!$A22="","",Team!$A22)</f>
        <v/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30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8" t="str">
        <f>IF(Team!$A23="","",Team!$A23)</f>
        <v/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30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8" t="str">
        <f>IF(Team!$A24="","",Team!$A24)</f>
        <v/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30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8" t="str">
        <f>IF(Team!$A25="","",Team!$A25)</f>
        <v/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30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8" t="str">
        <f>IF(Team!$A26="","",Team!$A26)</f>
        <v/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30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8" t="str">
        <f>IF(Team!$A27="","",Team!$A27)</f>
        <v/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30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8" t="str">
        <f>IF(Team!$A28="","",Team!$A28)</f>
        <v/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30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8" t="str">
        <f>IF(Team!$A29="","",Team!$A29)</f>
        <v/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30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8" t="str">
        <f>IF(Team!$A30="","",Team!$A30)</f>
        <v/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30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8" t="str">
        <f>IF(Team!$A31="","",Team!$A31)</f>
        <v/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30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8" t="str">
        <f>IF(Team!$A32="","",Team!$A32)</f>
        <v/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30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8" t="str">
        <f>IF(Team!$A33="","",Team!$A33)</f>
        <v/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30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8" t="str">
        <f>IF(Team!$A34="","",Team!$A34)</f>
        <v/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30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8" t="str">
        <f>IF(Team!$A35="","",Team!$A35)</f>
        <v/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30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8" t="str">
        <f>IF(Team!$A36="","",Team!$A36)</f>
        <v/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30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8" t="str">
        <f>IF(Team!$A37="","",Team!$A37)</f>
        <v/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30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8" t="str">
        <f>IF(Team!$A38="","",Team!$A38)</f>
        <v/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30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8" t="str">
        <f>IF(Team!$A39="","",Team!$A39)</f>
        <v/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30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8" t="str">
        <f>IF(Team!$A40="","",Team!$A40)</f>
        <v/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30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8" t="str">
        <f>IF(Team!$A41="","",Team!$A41)</f>
        <v/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30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8" t="str">
        <f>IF(Team!$A42="","",Team!$A42)</f>
        <v/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30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8" t="str">
        <f>IF(Team!$A43="","",Team!$A43)</f>
        <v/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30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8" t="str">
        <f>IF(Team!$A44="","",Team!$A44)</f>
        <v/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30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31" t="s">
        <v>69</v>
      </c>
      <c r="B46" s="32">
        <f t="shared" ref="B46:AE46" si="3">COUNTIF(B6:B45,"H")+COUNTIF(B6:B45,"S")+COUNTIF(B6:B45,"O")+0.5*COUNTIF(B6:B45,"HD")</f>
        <v>0</v>
      </c>
      <c r="C46" s="32">
        <f t="shared" si="3"/>
        <v>0</v>
      </c>
      <c r="D46" s="32">
        <f t="shared" si="3"/>
        <v>0</v>
      </c>
      <c r="E46" s="32">
        <f t="shared" si="3"/>
        <v>0</v>
      </c>
      <c r="F46" s="32">
        <f t="shared" si="3"/>
        <v>0</v>
      </c>
      <c r="G46" s="32">
        <f t="shared" si="3"/>
        <v>0</v>
      </c>
      <c r="H46" s="32">
        <f t="shared" si="3"/>
        <v>0</v>
      </c>
      <c r="I46" s="32">
        <f t="shared" si="3"/>
        <v>0</v>
      </c>
      <c r="J46" s="32">
        <f t="shared" si="3"/>
        <v>0</v>
      </c>
      <c r="K46" s="32">
        <f t="shared" si="3"/>
        <v>0</v>
      </c>
      <c r="L46" s="32">
        <f t="shared" si="3"/>
        <v>0</v>
      </c>
      <c r="M46" s="32">
        <f t="shared" si="3"/>
        <v>0</v>
      </c>
      <c r="N46" s="32">
        <f t="shared" si="3"/>
        <v>0</v>
      </c>
      <c r="O46" s="32">
        <f t="shared" si="3"/>
        <v>0</v>
      </c>
      <c r="P46" s="32">
        <f t="shared" si="3"/>
        <v>0</v>
      </c>
      <c r="Q46" s="32">
        <f t="shared" si="3"/>
        <v>0</v>
      </c>
      <c r="R46" s="32">
        <f t="shared" si="3"/>
        <v>0</v>
      </c>
      <c r="S46" s="32">
        <f t="shared" si="3"/>
        <v>0</v>
      </c>
      <c r="T46" s="32">
        <f t="shared" si="3"/>
        <v>0</v>
      </c>
      <c r="U46" s="32">
        <f t="shared" si="3"/>
        <v>0</v>
      </c>
      <c r="V46" s="32">
        <f t="shared" si="3"/>
        <v>0</v>
      </c>
      <c r="W46" s="32">
        <f t="shared" si="3"/>
        <v>0</v>
      </c>
      <c r="X46" s="32">
        <f t="shared" si="3"/>
        <v>0</v>
      </c>
      <c r="Y46" s="32">
        <f t="shared" si="3"/>
        <v>0</v>
      </c>
      <c r="Z46" s="32">
        <f t="shared" si="3"/>
        <v>0</v>
      </c>
      <c r="AA46" s="32">
        <f t="shared" si="3"/>
        <v>0</v>
      </c>
      <c r="AB46" s="32">
        <f t="shared" si="3"/>
        <v>0</v>
      </c>
      <c r="AC46" s="32">
        <f t="shared" si="3"/>
        <v>0</v>
      </c>
      <c r="AD46" s="32">
        <f t="shared" si="3"/>
        <v>0</v>
      </c>
      <c r="AE46" s="32">
        <f t="shared" si="3"/>
        <v>0</v>
      </c>
      <c r="AF46" s="33"/>
    </row>
  </sheetData>
  <conditionalFormatting sqref="B3:AE3">
    <cfRule type="expression" dxfId="55" priority="6" stopIfTrue="1">
      <formula>B$5&lt;&gt;""</formula>
    </cfRule>
  </conditionalFormatting>
  <conditionalFormatting sqref="B4:AE4">
    <cfRule type="expression" dxfId="54" priority="5" stopIfTrue="1">
      <formula>B$5&lt;&gt;""</formula>
    </cfRule>
  </conditionalFormatting>
  <conditionalFormatting sqref="B5:AE45">
    <cfRule type="expression" dxfId="53" priority="7" stopIfTrue="1">
      <formula>B$5&lt;&gt;""</formula>
    </cfRule>
  </conditionalFormatting>
  <conditionalFormatting sqref="B6:AE45">
    <cfRule type="expression" dxfId="52" priority="1" stopIfTrue="1">
      <formula>B6="H"</formula>
    </cfRule>
    <cfRule type="expression" dxfId="51" priority="2" stopIfTrue="1">
      <formula>B6="HD"</formula>
    </cfRule>
    <cfRule type="expression" dxfId="50" priority="3" stopIfTrue="1">
      <formula>B6="S"</formula>
    </cfRule>
    <cfRule type="expression" dxfId="49" priority="4" stopIfTrue="1">
      <formula>B6="O"</formula>
    </cfRule>
    <cfRule type="expression" dxfId="48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E45" xr:uid="{00000000-0002-0000-07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75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60</v>
      </c>
      <c r="C3" s="22" t="s">
        <v>61</v>
      </c>
      <c r="D3" s="22" t="s">
        <v>61</v>
      </c>
      <c r="E3" s="21" t="s">
        <v>62</v>
      </c>
      <c r="F3" s="21" t="s">
        <v>59</v>
      </c>
      <c r="G3" s="21" t="s">
        <v>63</v>
      </c>
      <c r="H3" s="21" t="s">
        <v>59</v>
      </c>
      <c r="I3" s="21" t="s">
        <v>60</v>
      </c>
      <c r="J3" s="22" t="s">
        <v>61</v>
      </c>
      <c r="K3" s="22" t="s">
        <v>61</v>
      </c>
      <c r="L3" s="21" t="s">
        <v>62</v>
      </c>
      <c r="M3" s="21" t="s">
        <v>59</v>
      </c>
      <c r="N3" s="21" t="s">
        <v>63</v>
      </c>
      <c r="O3" s="21" t="s">
        <v>59</v>
      </c>
      <c r="P3" s="21" t="s">
        <v>60</v>
      </c>
      <c r="Q3" s="22" t="s">
        <v>61</v>
      </c>
      <c r="R3" s="22" t="s">
        <v>61</v>
      </c>
      <c r="S3" s="21" t="s">
        <v>62</v>
      </c>
      <c r="T3" s="21" t="s">
        <v>59</v>
      </c>
      <c r="U3" s="21" t="s">
        <v>63</v>
      </c>
      <c r="V3" s="21" t="s">
        <v>59</v>
      </c>
      <c r="W3" s="21" t="s">
        <v>60</v>
      </c>
      <c r="X3" s="22" t="s">
        <v>61</v>
      </c>
      <c r="Y3" s="22" t="s">
        <v>61</v>
      </c>
      <c r="Z3" s="21" t="s">
        <v>62</v>
      </c>
      <c r="AA3" s="21" t="s">
        <v>59</v>
      </c>
      <c r="AB3" s="21" t="s">
        <v>63</v>
      </c>
      <c r="AC3" s="21" t="s">
        <v>59</v>
      </c>
      <c r="AD3" s="21" t="s">
        <v>60</v>
      </c>
      <c r="AE3" s="22" t="s">
        <v>61</v>
      </c>
      <c r="AF3" s="22" t="s">
        <v>61</v>
      </c>
    </row>
    <row r="4" spans="1:35" x14ac:dyDescent="0.2">
      <c r="A4" s="24" t="s">
        <v>38</v>
      </c>
      <c r="B4" s="25">
        <v>46661</v>
      </c>
      <c r="C4" s="25">
        <v>46662</v>
      </c>
      <c r="D4" s="25">
        <v>46663</v>
      </c>
      <c r="E4" s="25">
        <v>46664</v>
      </c>
      <c r="F4" s="25">
        <v>46665</v>
      </c>
      <c r="G4" s="25">
        <v>46666</v>
      </c>
      <c r="H4" s="25">
        <v>46667</v>
      </c>
      <c r="I4" s="25">
        <v>46668</v>
      </c>
      <c r="J4" s="25">
        <v>46669</v>
      </c>
      <c r="K4" s="25">
        <v>46670</v>
      </c>
      <c r="L4" s="25">
        <v>46671</v>
      </c>
      <c r="M4" s="25">
        <v>46672</v>
      </c>
      <c r="N4" s="25">
        <v>46673</v>
      </c>
      <c r="O4" s="25">
        <v>46674</v>
      </c>
      <c r="P4" s="25">
        <v>46675</v>
      </c>
      <c r="Q4" s="25">
        <v>46676</v>
      </c>
      <c r="R4" s="25">
        <v>46677</v>
      </c>
      <c r="S4" s="25">
        <v>46678</v>
      </c>
      <c r="T4" s="25">
        <v>46679</v>
      </c>
      <c r="U4" s="25">
        <v>46680</v>
      </c>
      <c r="V4" s="25">
        <v>46681</v>
      </c>
      <c r="W4" s="25">
        <v>46682</v>
      </c>
      <c r="X4" s="25">
        <v>46683</v>
      </c>
      <c r="Y4" s="25">
        <v>46684</v>
      </c>
      <c r="Z4" s="25">
        <v>46685</v>
      </c>
      <c r="AA4" s="25">
        <v>46686</v>
      </c>
      <c r="AB4" s="25">
        <v>46687</v>
      </c>
      <c r="AC4" s="25">
        <v>46688</v>
      </c>
      <c r="AD4" s="25">
        <v>46689</v>
      </c>
      <c r="AE4" s="25">
        <v>46690</v>
      </c>
      <c r="AF4" s="25">
        <v>46691</v>
      </c>
      <c r="AG4" s="26" t="s">
        <v>64</v>
      </c>
      <c r="AH4" s="26" t="s">
        <v>65</v>
      </c>
      <c r="AI4" s="26" t="s">
        <v>66</v>
      </c>
    </row>
    <row r="5" spans="1:35" x14ac:dyDescent="0.2">
      <c r="A5" s="6" t="s">
        <v>67</v>
      </c>
      <c r="B5" s="27" t="str">
        <f>IF(COUNTIFS('Bank holidays'!$A$2:$A$75,B$4,'Bank holidays'!$B$2:$B$75,'Start here'!$B$5)&gt;0,IF('Start here'!$B$5="Ireland","PH","BH"),"")</f>
        <v/>
      </c>
      <c r="C5" s="27" t="str">
        <f>IF(COUNTIFS('Bank holidays'!$A$2:$A$75,C$4,'Bank holidays'!$B$2:$B$75,'Start here'!$B$5)&gt;0,IF('Start here'!$B$5="Ireland","PH","BH"),"")</f>
        <v/>
      </c>
      <c r="D5" s="27" t="str">
        <f>IF(COUNTIFS('Bank holidays'!$A$2:$A$75,D$4,'Bank holidays'!$B$2:$B$75,'Start here'!$B$5)&gt;0,IF('Start here'!$B$5="Ireland","PH","BH"),"")</f>
        <v/>
      </c>
      <c r="E5" s="27" t="str">
        <f>IF(COUNTIFS('Bank holidays'!$A$2:$A$75,E$4,'Bank holidays'!$B$2:$B$75,'Start here'!$B$5)&gt;0,IF('Start here'!$B$5="Ireland","PH","BH"),"")</f>
        <v/>
      </c>
      <c r="F5" s="27" t="str">
        <f>IF(COUNTIFS('Bank holidays'!$A$2:$A$75,F$4,'Bank holidays'!$B$2:$B$75,'Start here'!$B$5)&gt;0,IF('Start here'!$B$5="Ireland","PH","BH"),"")</f>
        <v/>
      </c>
      <c r="G5" s="27" t="str">
        <f>IF(COUNTIFS('Bank holidays'!$A$2:$A$75,G$4,'Bank holidays'!$B$2:$B$75,'Start here'!$B$5)&gt;0,IF('Start here'!$B$5="Ireland","PH","BH"),"")</f>
        <v/>
      </c>
      <c r="H5" s="27" t="str">
        <f>IF(COUNTIFS('Bank holidays'!$A$2:$A$75,H$4,'Bank holidays'!$B$2:$B$75,'Start here'!$B$5)&gt;0,IF('Start here'!$B$5="Ireland","PH","BH"),"")</f>
        <v/>
      </c>
      <c r="I5" s="27" t="str">
        <f>IF(COUNTIFS('Bank holidays'!$A$2:$A$75,I$4,'Bank holidays'!$B$2:$B$75,'Start here'!$B$5)&gt;0,IF('Start here'!$B$5="Ireland","PH","BH"),"")</f>
        <v/>
      </c>
      <c r="J5" s="27" t="str">
        <f>IF(COUNTIFS('Bank holidays'!$A$2:$A$75,J$4,'Bank holidays'!$B$2:$B$75,'Start here'!$B$5)&gt;0,IF('Start here'!$B$5="Ireland","PH","BH"),"")</f>
        <v/>
      </c>
      <c r="K5" s="27" t="str">
        <f>IF(COUNTIFS('Bank holidays'!$A$2:$A$75,K$4,'Bank holidays'!$B$2:$B$75,'Start here'!$B$5)&gt;0,IF('Start here'!$B$5="Ireland","PH","BH"),"")</f>
        <v/>
      </c>
      <c r="L5" s="27" t="str">
        <f>IF(COUNTIFS('Bank holidays'!$A$2:$A$75,L$4,'Bank holidays'!$B$2:$B$75,'Start here'!$B$5)&gt;0,IF('Start here'!$B$5="Ireland","PH","BH"),"")</f>
        <v/>
      </c>
      <c r="M5" s="27" t="str">
        <f>IF(COUNTIFS('Bank holidays'!$A$2:$A$75,M$4,'Bank holidays'!$B$2:$B$75,'Start here'!$B$5)&gt;0,IF('Start here'!$B$5="Ireland","PH","BH"),"")</f>
        <v/>
      </c>
      <c r="N5" s="27" t="str">
        <f>IF(COUNTIFS('Bank holidays'!$A$2:$A$75,N$4,'Bank holidays'!$B$2:$B$75,'Start here'!$B$5)&gt;0,IF('Start here'!$B$5="Ireland","PH","BH"),"")</f>
        <v/>
      </c>
      <c r="O5" s="27" t="str">
        <f>IF(COUNTIFS('Bank holidays'!$A$2:$A$75,O$4,'Bank holidays'!$B$2:$B$75,'Start here'!$B$5)&gt;0,IF('Start here'!$B$5="Ireland","PH","BH"),"")</f>
        <v/>
      </c>
      <c r="P5" s="27" t="str">
        <f>IF(COUNTIFS('Bank holidays'!$A$2:$A$75,P$4,'Bank holidays'!$B$2:$B$75,'Start here'!$B$5)&gt;0,IF('Start here'!$B$5="Ireland","PH","BH"),"")</f>
        <v/>
      </c>
      <c r="Q5" s="27" t="str">
        <f>IF(COUNTIFS('Bank holidays'!$A$2:$A$75,Q$4,'Bank holidays'!$B$2:$B$75,'Start here'!$B$5)&gt;0,IF('Start here'!$B$5="Ireland","PH","BH"),"")</f>
        <v/>
      </c>
      <c r="R5" s="27" t="str">
        <f>IF(COUNTIFS('Bank holidays'!$A$2:$A$75,R$4,'Bank holidays'!$B$2:$B$75,'Start here'!$B$5)&gt;0,IF('Start here'!$B$5="Ireland","PH","BH"),"")</f>
        <v/>
      </c>
      <c r="S5" s="27" t="str">
        <f>IF(COUNTIFS('Bank holidays'!$A$2:$A$75,S$4,'Bank holidays'!$B$2:$B$75,'Start here'!$B$5)&gt;0,IF('Start here'!$B$5="Ireland","PH","BH"),"")</f>
        <v/>
      </c>
      <c r="T5" s="27" t="str">
        <f>IF(COUNTIFS('Bank holidays'!$A$2:$A$75,T$4,'Bank holidays'!$B$2:$B$75,'Start here'!$B$5)&gt;0,IF('Start here'!$B$5="Ireland","PH","BH"),"")</f>
        <v/>
      </c>
      <c r="U5" s="27" t="str">
        <f>IF(COUNTIFS('Bank holidays'!$A$2:$A$75,U$4,'Bank holidays'!$B$2:$B$75,'Start here'!$B$5)&gt;0,IF('Start here'!$B$5="Ireland","PH","BH"),"")</f>
        <v/>
      </c>
      <c r="V5" s="27" t="str">
        <f>IF(COUNTIFS('Bank holidays'!$A$2:$A$75,V$4,'Bank holidays'!$B$2:$B$75,'Start here'!$B$5)&gt;0,IF('Start here'!$B$5="Ireland","PH","BH"),"")</f>
        <v/>
      </c>
      <c r="W5" s="27" t="str">
        <f>IF(COUNTIFS('Bank holidays'!$A$2:$A$75,W$4,'Bank holidays'!$B$2:$B$75,'Start here'!$B$5)&gt;0,IF('Start here'!$B$5="Ireland","PH","BH"),"")</f>
        <v/>
      </c>
      <c r="X5" s="27" t="str">
        <f>IF(COUNTIFS('Bank holidays'!$A$2:$A$75,X$4,'Bank holidays'!$B$2:$B$75,'Start here'!$B$5)&gt;0,IF('Start here'!$B$5="Ireland","PH","BH"),"")</f>
        <v/>
      </c>
      <c r="Y5" s="27" t="str">
        <f>IF(COUNTIFS('Bank holidays'!$A$2:$A$75,Y$4,'Bank holidays'!$B$2:$B$75,'Start here'!$B$5)&gt;0,IF('Start here'!$B$5="Ireland","PH","BH"),"")</f>
        <v/>
      </c>
      <c r="Z5" s="27" t="str">
        <f>IF(COUNTIFS('Bank holidays'!$A$2:$A$75,Z$4,'Bank holidays'!$B$2:$B$75,'Start here'!$B$5)&gt;0,IF('Start here'!$B$5="Ireland","PH","BH"),"")</f>
        <v/>
      </c>
      <c r="AA5" s="27" t="str">
        <f>IF(COUNTIFS('Bank holidays'!$A$2:$A$75,AA$4,'Bank holidays'!$B$2:$B$75,'Start here'!$B$5)&gt;0,IF('Start here'!$B$5="Ireland","PH","BH"),"")</f>
        <v/>
      </c>
      <c r="AB5" s="27" t="str">
        <f>IF(COUNTIFS('Bank holidays'!$A$2:$A$75,AB$4,'Bank holidays'!$B$2:$B$75,'Start here'!$B$5)&gt;0,IF('Start here'!$B$5="Ireland","PH","BH"),"")</f>
        <v/>
      </c>
      <c r="AC5" s="27" t="str">
        <f>IF(COUNTIFS('Bank holidays'!$A$2:$A$75,AC$4,'Bank holidays'!$B$2:$B$75,'Start here'!$B$5)&gt;0,IF('Start here'!$B$5="Ireland","PH","BH"),"")</f>
        <v/>
      </c>
      <c r="AD5" s="27" t="str">
        <f>IF(COUNTIFS('Bank holidays'!$A$2:$A$75,AD$4,'Bank holidays'!$B$2:$B$75,'Start here'!$B$5)&gt;0,IF('Start here'!$B$5="Ireland","PH","BH"),"")</f>
        <v/>
      </c>
      <c r="AE5" s="27" t="str">
        <f>IF(COUNTIFS('Bank holidays'!$A$2:$A$75,AE$4,'Bank holidays'!$B$2:$B$75,'Start here'!$B$5)&gt;0,IF('Start here'!$B$5="Ireland","PH","BH"),"")</f>
        <v/>
      </c>
      <c r="AF5" s="27" t="str">
        <f>IF(COUNTIFS('Bank holidays'!$A$2:$A$75,AF$4,'Bank holidays'!$B$2:$B$75,'Start here'!$B$5)&gt;0,IF('Start here'!$B$5="Ireland","PH","BH"),"")</f>
        <v/>
      </c>
    </row>
    <row r="6" spans="1:35" x14ac:dyDescent="0.2">
      <c r="A6" s="28" t="str">
        <f>IF(Team!$A5="","",Team!$A5)</f>
        <v>Alex Morgan (example, overwrite me)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0">
        <f t="shared" ref="AG6:AG45" si="0">IF($A6="","",COUNTIFS($B6:$AF6,"H",$B$5:$AF$5,"&lt;&gt;BH",$B$5:$AF$5,"&lt;&gt;PH")+0.5*COUNTIFS($B6:$AF6,"HD",$B$5:$AF$5,"&lt;&gt;BH",$B$5:$AF$5,"&lt;&gt;PH"))</f>
        <v>0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8" t="str">
        <f>IF(Team!$A6="","",Team!$A6)</f>
        <v/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8" t="str">
        <f>IF(Team!$A7="","",Team!$A7)</f>
        <v/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8" t="str">
        <f>IF(Team!$A8="","",Team!$A8)</f>
        <v/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8" t="str">
        <f>IF(Team!$A9="","",Team!$A9)</f>
        <v/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8" t="str">
        <f>IF(Team!$A10="","",Team!$A10)</f>
        <v/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8" t="str">
        <f>IF(Team!$A11="","",Team!$A11)</f>
        <v/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8" t="str">
        <f>IF(Team!$A12="","",Team!$A12)</f>
        <v/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8" t="str">
        <f>IF(Team!$A13="","",Team!$A13)</f>
        <v/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8" t="str">
        <f>IF(Team!$A14="","",Team!$A14)</f>
        <v/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8" t="str">
        <f>IF(Team!$A15="","",Team!$A15)</f>
        <v/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8" t="str">
        <f>IF(Team!$A16="","",Team!$A16)</f>
        <v/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8" t="str">
        <f>IF(Team!$A17="","",Team!$A17)</f>
        <v/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8" t="str">
        <f>IF(Team!$A18="","",Team!$A18)</f>
        <v/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8" t="str">
        <f>IF(Team!$A19="","",Team!$A19)</f>
        <v/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8" t="str">
        <f>IF(Team!$A20="","",Team!$A20)</f>
        <v/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8" t="str">
        <f>IF(Team!$A21="","",Team!$A21)</f>
        <v/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8" t="str">
        <f>IF(Team!$A22="","",Team!$A22)</f>
        <v/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8" t="str">
        <f>IF(Team!$A23="","",Team!$A23)</f>
        <v/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8" t="str">
        <f>IF(Team!$A24="","",Team!$A24)</f>
        <v/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8" t="str">
        <f>IF(Team!$A25="","",Team!$A25)</f>
        <v/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8" t="str">
        <f>IF(Team!$A26="","",Team!$A26)</f>
        <v/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8" t="str">
        <f>IF(Team!$A27="","",Team!$A27)</f>
        <v/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8" t="str">
        <f>IF(Team!$A28="","",Team!$A28)</f>
        <v/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8" t="str">
        <f>IF(Team!$A29="","",Team!$A29)</f>
        <v/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8" t="str">
        <f>IF(Team!$A30="","",Team!$A30)</f>
        <v/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8" t="str">
        <f>IF(Team!$A31="","",Team!$A31)</f>
        <v/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8" t="str">
        <f>IF(Team!$A32="","",Team!$A32)</f>
        <v/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8" t="str">
        <f>IF(Team!$A33="","",Team!$A33)</f>
        <v/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8" t="str">
        <f>IF(Team!$A34="","",Team!$A34)</f>
        <v/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8" t="str">
        <f>IF(Team!$A35="","",Team!$A35)</f>
        <v/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8" t="str">
        <f>IF(Team!$A36="","",Team!$A36)</f>
        <v/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8" t="str">
        <f>IF(Team!$A37="","",Team!$A37)</f>
        <v/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8" t="str">
        <f>IF(Team!$A38="","",Team!$A38)</f>
        <v/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8" t="str">
        <f>IF(Team!$A39="","",Team!$A39)</f>
        <v/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8" t="str">
        <f>IF(Team!$A40="","",Team!$A40)</f>
        <v/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8" t="str">
        <f>IF(Team!$A41="","",Team!$A41)</f>
        <v/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8" t="str">
        <f>IF(Team!$A42="","",Team!$A42)</f>
        <v/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8" t="str">
        <f>IF(Team!$A43="","",Team!$A43)</f>
        <v/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8" t="str">
        <f>IF(Team!$A44="","",Team!$A44)</f>
        <v/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31" t="s">
        <v>69</v>
      </c>
      <c r="B46" s="32">
        <f t="shared" ref="B46:AF46" si="3">COUNTIF(B6:B45,"H")+COUNTIF(B6:B45,"S")+COUNTIF(B6:B45,"O")+0.5*COUNTIF(B6:B45,"HD")</f>
        <v>0</v>
      </c>
      <c r="C46" s="32">
        <f t="shared" si="3"/>
        <v>0</v>
      </c>
      <c r="D46" s="32">
        <f t="shared" si="3"/>
        <v>0</v>
      </c>
      <c r="E46" s="32">
        <f t="shared" si="3"/>
        <v>0</v>
      </c>
      <c r="F46" s="32">
        <f t="shared" si="3"/>
        <v>0</v>
      </c>
      <c r="G46" s="32">
        <f t="shared" si="3"/>
        <v>0</v>
      </c>
      <c r="H46" s="32">
        <f t="shared" si="3"/>
        <v>0</v>
      </c>
      <c r="I46" s="32">
        <f t="shared" si="3"/>
        <v>0</v>
      </c>
      <c r="J46" s="32">
        <f t="shared" si="3"/>
        <v>0</v>
      </c>
      <c r="K46" s="32">
        <f t="shared" si="3"/>
        <v>0</v>
      </c>
      <c r="L46" s="32">
        <f t="shared" si="3"/>
        <v>0</v>
      </c>
      <c r="M46" s="32">
        <f t="shared" si="3"/>
        <v>0</v>
      </c>
      <c r="N46" s="32">
        <f t="shared" si="3"/>
        <v>0</v>
      </c>
      <c r="O46" s="32">
        <f t="shared" si="3"/>
        <v>0</v>
      </c>
      <c r="P46" s="32">
        <f t="shared" si="3"/>
        <v>0</v>
      </c>
      <c r="Q46" s="32">
        <f t="shared" si="3"/>
        <v>0</v>
      </c>
      <c r="R46" s="32">
        <f t="shared" si="3"/>
        <v>0</v>
      </c>
      <c r="S46" s="32">
        <f t="shared" si="3"/>
        <v>0</v>
      </c>
      <c r="T46" s="32">
        <f t="shared" si="3"/>
        <v>0</v>
      </c>
      <c r="U46" s="32">
        <f t="shared" si="3"/>
        <v>0</v>
      </c>
      <c r="V46" s="32">
        <f t="shared" si="3"/>
        <v>0</v>
      </c>
      <c r="W46" s="32">
        <f t="shared" si="3"/>
        <v>0</v>
      </c>
      <c r="X46" s="32">
        <f t="shared" si="3"/>
        <v>0</v>
      </c>
      <c r="Y46" s="32">
        <f t="shared" si="3"/>
        <v>0</v>
      </c>
      <c r="Z46" s="32">
        <f t="shared" si="3"/>
        <v>0</v>
      </c>
      <c r="AA46" s="32">
        <f t="shared" si="3"/>
        <v>0</v>
      </c>
      <c r="AB46" s="32">
        <f t="shared" si="3"/>
        <v>0</v>
      </c>
      <c r="AC46" s="32">
        <f t="shared" si="3"/>
        <v>0</v>
      </c>
      <c r="AD46" s="32">
        <f t="shared" si="3"/>
        <v>0</v>
      </c>
      <c r="AE46" s="32">
        <f t="shared" si="3"/>
        <v>0</v>
      </c>
      <c r="AF46" s="32">
        <f t="shared" si="3"/>
        <v>0</v>
      </c>
    </row>
  </sheetData>
  <conditionalFormatting sqref="B3:AF3">
    <cfRule type="expression" dxfId="47" priority="6" stopIfTrue="1">
      <formula>B$5&lt;&gt;""</formula>
    </cfRule>
  </conditionalFormatting>
  <conditionalFormatting sqref="B4:AF4">
    <cfRule type="expression" dxfId="46" priority="5" stopIfTrue="1">
      <formula>B$5&lt;&gt;""</formula>
    </cfRule>
  </conditionalFormatting>
  <conditionalFormatting sqref="B5:AF45">
    <cfRule type="expression" dxfId="45" priority="7" stopIfTrue="1">
      <formula>B$5&lt;&gt;""</formula>
    </cfRule>
  </conditionalFormatting>
  <conditionalFormatting sqref="B6:AF45">
    <cfRule type="expression" dxfId="44" priority="1" stopIfTrue="1">
      <formula>B6="H"</formula>
    </cfRule>
    <cfRule type="expression" dxfId="43" priority="2" stopIfTrue="1">
      <formula>B6="HD"</formula>
    </cfRule>
    <cfRule type="expression" dxfId="42" priority="3" stopIfTrue="1">
      <formula>B6="S"</formula>
    </cfRule>
    <cfRule type="expression" dxfId="41" priority="4" stopIfTrue="1">
      <formula>B6="O"</formula>
    </cfRule>
    <cfRule type="expression" dxfId="40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8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76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62</v>
      </c>
      <c r="C3" s="21" t="s">
        <v>59</v>
      </c>
      <c r="D3" s="21" t="s">
        <v>63</v>
      </c>
      <c r="E3" s="21" t="s">
        <v>59</v>
      </c>
      <c r="F3" s="21" t="s">
        <v>60</v>
      </c>
      <c r="G3" s="22" t="s">
        <v>61</v>
      </c>
      <c r="H3" s="22" t="s">
        <v>61</v>
      </c>
      <c r="I3" s="21" t="s">
        <v>62</v>
      </c>
      <c r="J3" s="21" t="s">
        <v>59</v>
      </c>
      <c r="K3" s="21" t="s">
        <v>63</v>
      </c>
      <c r="L3" s="21" t="s">
        <v>59</v>
      </c>
      <c r="M3" s="21" t="s">
        <v>60</v>
      </c>
      <c r="N3" s="22" t="s">
        <v>61</v>
      </c>
      <c r="O3" s="22" t="s">
        <v>61</v>
      </c>
      <c r="P3" s="21" t="s">
        <v>62</v>
      </c>
      <c r="Q3" s="21" t="s">
        <v>59</v>
      </c>
      <c r="R3" s="21" t="s">
        <v>63</v>
      </c>
      <c r="S3" s="21" t="s">
        <v>59</v>
      </c>
      <c r="T3" s="21" t="s">
        <v>60</v>
      </c>
      <c r="U3" s="22" t="s">
        <v>61</v>
      </c>
      <c r="V3" s="22" t="s">
        <v>61</v>
      </c>
      <c r="W3" s="21" t="s">
        <v>62</v>
      </c>
      <c r="X3" s="21" t="s">
        <v>59</v>
      </c>
      <c r="Y3" s="21" t="s">
        <v>63</v>
      </c>
      <c r="Z3" s="21" t="s">
        <v>59</v>
      </c>
      <c r="AA3" s="21" t="s">
        <v>60</v>
      </c>
      <c r="AB3" s="22" t="s">
        <v>61</v>
      </c>
      <c r="AC3" s="22" t="s">
        <v>61</v>
      </c>
      <c r="AD3" s="21" t="s">
        <v>62</v>
      </c>
      <c r="AE3" s="21" t="s">
        <v>59</v>
      </c>
      <c r="AF3" s="23"/>
    </row>
    <row r="4" spans="1:35" x14ac:dyDescent="0.2">
      <c r="A4" s="24" t="s">
        <v>38</v>
      </c>
      <c r="B4" s="25">
        <v>46692</v>
      </c>
      <c r="C4" s="25">
        <v>46693</v>
      </c>
      <c r="D4" s="25">
        <v>46694</v>
      </c>
      <c r="E4" s="25">
        <v>46695</v>
      </c>
      <c r="F4" s="25">
        <v>46696</v>
      </c>
      <c r="G4" s="25">
        <v>46697</v>
      </c>
      <c r="H4" s="25">
        <v>46698</v>
      </c>
      <c r="I4" s="25">
        <v>46699</v>
      </c>
      <c r="J4" s="25">
        <v>46700</v>
      </c>
      <c r="K4" s="25">
        <v>46701</v>
      </c>
      <c r="L4" s="25">
        <v>46702</v>
      </c>
      <c r="M4" s="25">
        <v>46703</v>
      </c>
      <c r="N4" s="25">
        <v>46704</v>
      </c>
      <c r="O4" s="25">
        <v>46705</v>
      </c>
      <c r="P4" s="25">
        <v>46706</v>
      </c>
      <c r="Q4" s="25">
        <v>46707</v>
      </c>
      <c r="R4" s="25">
        <v>46708</v>
      </c>
      <c r="S4" s="25">
        <v>46709</v>
      </c>
      <c r="T4" s="25">
        <v>46710</v>
      </c>
      <c r="U4" s="25">
        <v>46711</v>
      </c>
      <c r="V4" s="25">
        <v>46712</v>
      </c>
      <c r="W4" s="25">
        <v>46713</v>
      </c>
      <c r="X4" s="25">
        <v>46714</v>
      </c>
      <c r="Y4" s="25">
        <v>46715</v>
      </c>
      <c r="Z4" s="25">
        <v>46716</v>
      </c>
      <c r="AA4" s="25">
        <v>46717</v>
      </c>
      <c r="AB4" s="25">
        <v>46718</v>
      </c>
      <c r="AC4" s="25">
        <v>46719</v>
      </c>
      <c r="AD4" s="25">
        <v>46720</v>
      </c>
      <c r="AE4" s="25">
        <v>46721</v>
      </c>
      <c r="AF4" s="23"/>
      <c r="AG4" s="26" t="s">
        <v>64</v>
      </c>
      <c r="AH4" s="26" t="s">
        <v>65</v>
      </c>
      <c r="AI4" s="26" t="s">
        <v>66</v>
      </c>
    </row>
    <row r="5" spans="1:35" x14ac:dyDescent="0.2">
      <c r="A5" s="6" t="s">
        <v>67</v>
      </c>
      <c r="B5" s="27" t="str">
        <f>IF(COUNTIFS('Bank holidays'!$A$2:$A$75,B$4,'Bank holidays'!$B$2:$B$75,'Start here'!$B$5)&gt;0,IF('Start here'!$B$5="Ireland","PH","BH"),"")</f>
        <v/>
      </c>
      <c r="C5" s="27" t="str">
        <f>IF(COUNTIFS('Bank holidays'!$A$2:$A$75,C$4,'Bank holidays'!$B$2:$B$75,'Start here'!$B$5)&gt;0,IF('Start here'!$B$5="Ireland","PH","BH"),"")</f>
        <v/>
      </c>
      <c r="D5" s="27" t="str">
        <f>IF(COUNTIFS('Bank holidays'!$A$2:$A$75,D$4,'Bank holidays'!$B$2:$B$75,'Start here'!$B$5)&gt;0,IF('Start here'!$B$5="Ireland","PH","BH"),"")</f>
        <v/>
      </c>
      <c r="E5" s="27" t="str">
        <f>IF(COUNTIFS('Bank holidays'!$A$2:$A$75,E$4,'Bank holidays'!$B$2:$B$75,'Start here'!$B$5)&gt;0,IF('Start here'!$B$5="Ireland","PH","BH"),"")</f>
        <v/>
      </c>
      <c r="F5" s="27" t="str">
        <f>IF(COUNTIFS('Bank holidays'!$A$2:$A$75,F$4,'Bank holidays'!$B$2:$B$75,'Start here'!$B$5)&gt;0,IF('Start here'!$B$5="Ireland","PH","BH"),"")</f>
        <v/>
      </c>
      <c r="G5" s="27" t="str">
        <f>IF(COUNTIFS('Bank holidays'!$A$2:$A$75,G$4,'Bank holidays'!$B$2:$B$75,'Start here'!$B$5)&gt;0,IF('Start here'!$B$5="Ireland","PH","BH"),"")</f>
        <v/>
      </c>
      <c r="H5" s="27" t="str">
        <f>IF(COUNTIFS('Bank holidays'!$A$2:$A$75,H$4,'Bank holidays'!$B$2:$B$75,'Start here'!$B$5)&gt;0,IF('Start here'!$B$5="Ireland","PH","BH"),"")</f>
        <v/>
      </c>
      <c r="I5" s="27" t="str">
        <f>IF(COUNTIFS('Bank holidays'!$A$2:$A$75,I$4,'Bank holidays'!$B$2:$B$75,'Start here'!$B$5)&gt;0,IF('Start here'!$B$5="Ireland","PH","BH"),"")</f>
        <v/>
      </c>
      <c r="J5" s="27" t="str">
        <f>IF(COUNTIFS('Bank holidays'!$A$2:$A$75,J$4,'Bank holidays'!$B$2:$B$75,'Start here'!$B$5)&gt;0,IF('Start here'!$B$5="Ireland","PH","BH"),"")</f>
        <v/>
      </c>
      <c r="K5" s="27" t="str">
        <f>IF(COUNTIFS('Bank holidays'!$A$2:$A$75,K$4,'Bank holidays'!$B$2:$B$75,'Start here'!$B$5)&gt;0,IF('Start here'!$B$5="Ireland","PH","BH"),"")</f>
        <v/>
      </c>
      <c r="L5" s="27" t="str">
        <f>IF(COUNTIFS('Bank holidays'!$A$2:$A$75,L$4,'Bank holidays'!$B$2:$B$75,'Start here'!$B$5)&gt;0,IF('Start here'!$B$5="Ireland","PH","BH"),"")</f>
        <v/>
      </c>
      <c r="M5" s="27" t="str">
        <f>IF(COUNTIFS('Bank holidays'!$A$2:$A$75,M$4,'Bank holidays'!$B$2:$B$75,'Start here'!$B$5)&gt;0,IF('Start here'!$B$5="Ireland","PH","BH"),"")</f>
        <v/>
      </c>
      <c r="N5" s="27" t="str">
        <f>IF(COUNTIFS('Bank holidays'!$A$2:$A$75,N$4,'Bank holidays'!$B$2:$B$75,'Start here'!$B$5)&gt;0,IF('Start here'!$B$5="Ireland","PH","BH"),"")</f>
        <v/>
      </c>
      <c r="O5" s="27" t="str">
        <f>IF(COUNTIFS('Bank holidays'!$A$2:$A$75,O$4,'Bank holidays'!$B$2:$B$75,'Start here'!$B$5)&gt;0,IF('Start here'!$B$5="Ireland","PH","BH"),"")</f>
        <v/>
      </c>
      <c r="P5" s="27" t="str">
        <f>IF(COUNTIFS('Bank holidays'!$A$2:$A$75,P$4,'Bank holidays'!$B$2:$B$75,'Start here'!$B$5)&gt;0,IF('Start here'!$B$5="Ireland","PH","BH"),"")</f>
        <v/>
      </c>
      <c r="Q5" s="27" t="str">
        <f>IF(COUNTIFS('Bank holidays'!$A$2:$A$75,Q$4,'Bank holidays'!$B$2:$B$75,'Start here'!$B$5)&gt;0,IF('Start here'!$B$5="Ireland","PH","BH"),"")</f>
        <v/>
      </c>
      <c r="R5" s="27" t="str">
        <f>IF(COUNTIFS('Bank holidays'!$A$2:$A$75,R$4,'Bank holidays'!$B$2:$B$75,'Start here'!$B$5)&gt;0,IF('Start here'!$B$5="Ireland","PH","BH"),"")</f>
        <v/>
      </c>
      <c r="S5" s="27" t="str">
        <f>IF(COUNTIFS('Bank holidays'!$A$2:$A$75,S$4,'Bank holidays'!$B$2:$B$75,'Start here'!$B$5)&gt;0,IF('Start here'!$B$5="Ireland","PH","BH"),"")</f>
        <v/>
      </c>
      <c r="T5" s="27" t="str">
        <f>IF(COUNTIFS('Bank holidays'!$A$2:$A$75,T$4,'Bank holidays'!$B$2:$B$75,'Start here'!$B$5)&gt;0,IF('Start here'!$B$5="Ireland","PH","BH"),"")</f>
        <v/>
      </c>
      <c r="U5" s="27" t="str">
        <f>IF(COUNTIFS('Bank holidays'!$A$2:$A$75,U$4,'Bank holidays'!$B$2:$B$75,'Start here'!$B$5)&gt;0,IF('Start here'!$B$5="Ireland","PH","BH"),"")</f>
        <v/>
      </c>
      <c r="V5" s="27" t="str">
        <f>IF(COUNTIFS('Bank holidays'!$A$2:$A$75,V$4,'Bank holidays'!$B$2:$B$75,'Start here'!$B$5)&gt;0,IF('Start here'!$B$5="Ireland","PH","BH"),"")</f>
        <v/>
      </c>
      <c r="W5" s="27" t="str">
        <f>IF(COUNTIFS('Bank holidays'!$A$2:$A$75,W$4,'Bank holidays'!$B$2:$B$75,'Start here'!$B$5)&gt;0,IF('Start here'!$B$5="Ireland","PH","BH"),"")</f>
        <v/>
      </c>
      <c r="X5" s="27" t="str">
        <f>IF(COUNTIFS('Bank holidays'!$A$2:$A$75,X$4,'Bank holidays'!$B$2:$B$75,'Start here'!$B$5)&gt;0,IF('Start here'!$B$5="Ireland","PH","BH"),"")</f>
        <v/>
      </c>
      <c r="Y5" s="27" t="str">
        <f>IF(COUNTIFS('Bank holidays'!$A$2:$A$75,Y$4,'Bank holidays'!$B$2:$B$75,'Start here'!$B$5)&gt;0,IF('Start here'!$B$5="Ireland","PH","BH"),"")</f>
        <v/>
      </c>
      <c r="Z5" s="27" t="str">
        <f>IF(COUNTIFS('Bank holidays'!$A$2:$A$75,Z$4,'Bank holidays'!$B$2:$B$75,'Start here'!$B$5)&gt;0,IF('Start here'!$B$5="Ireland","PH","BH"),"")</f>
        <v/>
      </c>
      <c r="AA5" s="27" t="str">
        <f>IF(COUNTIFS('Bank holidays'!$A$2:$A$75,AA$4,'Bank holidays'!$B$2:$B$75,'Start here'!$B$5)&gt;0,IF('Start here'!$B$5="Ireland","PH","BH"),"")</f>
        <v/>
      </c>
      <c r="AB5" s="27" t="str">
        <f>IF(COUNTIFS('Bank holidays'!$A$2:$A$75,AB$4,'Bank holidays'!$B$2:$B$75,'Start here'!$B$5)&gt;0,IF('Start here'!$B$5="Ireland","PH","BH"),"")</f>
        <v/>
      </c>
      <c r="AC5" s="27" t="str">
        <f>IF(COUNTIFS('Bank holidays'!$A$2:$A$75,AC$4,'Bank holidays'!$B$2:$B$75,'Start here'!$B$5)&gt;0,IF('Start here'!$B$5="Ireland","PH","BH"),"")</f>
        <v/>
      </c>
      <c r="AD5" s="27" t="str">
        <f>IF(COUNTIFS('Bank holidays'!$A$2:$A$75,AD$4,'Bank holidays'!$B$2:$B$75,'Start here'!$B$5)&gt;0,IF('Start here'!$B$5="Ireland","PH","BH"),"")</f>
        <v/>
      </c>
      <c r="AE5" s="27" t="str">
        <f>IF(COUNTIFS('Bank holidays'!$A$2:$A$75,AE$4,'Bank holidays'!$B$2:$B$75,'Start here'!$B$5)&gt;0,IF('Start here'!$B$5="Ireland","PH","BH"),"")</f>
        <v/>
      </c>
      <c r="AF5" s="23"/>
    </row>
    <row r="6" spans="1:35" x14ac:dyDescent="0.2">
      <c r="A6" s="28" t="str">
        <f>IF(Team!$A5="","",Team!$A5)</f>
        <v>Alex Morgan (example, overwrite me)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/>
      <c r="AG6" s="20">
        <f t="shared" ref="AG6:AG45" si="0">IF($A6="","",COUNTIFS($B6:$AE6,"H",$B$5:$AE$5,"&lt;&gt;BH",$B$5:$AE$5,"&lt;&gt;PH")+0.5*COUNTIFS($B6:$AE6,"HD",$B$5:$AE$5,"&lt;&gt;BH",$B$5:$AE$5,"&lt;&gt;PH"))</f>
        <v>0</v>
      </c>
      <c r="AH6" s="19">
        <f t="shared" ref="AH6:AH45" si="1">IF($A6="","",COUNTIF($B6:$AE6,"S"))</f>
        <v>0</v>
      </c>
      <c r="AI6" s="19">
        <f t="shared" ref="AI6:AI45" si="2">IF($A6="","",COUNTIF($B6:$AE6,"O"))</f>
        <v>0</v>
      </c>
    </row>
    <row r="7" spans="1:35" x14ac:dyDescent="0.2">
      <c r="A7" s="28" t="str">
        <f>IF(Team!$A6="","",Team!$A6)</f>
        <v/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30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8" t="str">
        <f>IF(Team!$A7="","",Team!$A7)</f>
        <v/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30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8" t="str">
        <f>IF(Team!$A8="","",Team!$A8)</f>
        <v/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30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8" t="str">
        <f>IF(Team!$A9="","",Team!$A9)</f>
        <v/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30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8" t="str">
        <f>IF(Team!$A10="","",Team!$A10)</f>
        <v/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30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8" t="str">
        <f>IF(Team!$A11="","",Team!$A11)</f>
        <v/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30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8" t="str">
        <f>IF(Team!$A12="","",Team!$A12)</f>
        <v/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30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8" t="str">
        <f>IF(Team!$A13="","",Team!$A13)</f>
        <v/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30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8" t="str">
        <f>IF(Team!$A14="","",Team!$A14)</f>
        <v/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30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8" t="str">
        <f>IF(Team!$A15="","",Team!$A15)</f>
        <v/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30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8" t="str">
        <f>IF(Team!$A16="","",Team!$A16)</f>
        <v/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30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8" t="str">
        <f>IF(Team!$A17="","",Team!$A17)</f>
        <v/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30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8" t="str">
        <f>IF(Team!$A18="","",Team!$A18)</f>
        <v/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30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8" t="str">
        <f>IF(Team!$A19="","",Team!$A19)</f>
        <v/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8" t="str">
        <f>IF(Team!$A20="","",Team!$A20)</f>
        <v/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30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8" t="str">
        <f>IF(Team!$A21="","",Team!$A21)</f>
        <v/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30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8" t="str">
        <f>IF(Team!$A22="","",Team!$A22)</f>
        <v/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30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8" t="str">
        <f>IF(Team!$A23="","",Team!$A23)</f>
        <v/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30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8" t="str">
        <f>IF(Team!$A24="","",Team!$A24)</f>
        <v/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30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8" t="str">
        <f>IF(Team!$A25="","",Team!$A25)</f>
        <v/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30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8" t="str">
        <f>IF(Team!$A26="","",Team!$A26)</f>
        <v/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30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8" t="str">
        <f>IF(Team!$A27="","",Team!$A27)</f>
        <v/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30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8" t="str">
        <f>IF(Team!$A28="","",Team!$A28)</f>
        <v/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30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8" t="str">
        <f>IF(Team!$A29="","",Team!$A29)</f>
        <v/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30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8" t="str">
        <f>IF(Team!$A30="","",Team!$A30)</f>
        <v/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30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8" t="str">
        <f>IF(Team!$A31="","",Team!$A31)</f>
        <v/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30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8" t="str">
        <f>IF(Team!$A32="","",Team!$A32)</f>
        <v/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30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8" t="str">
        <f>IF(Team!$A33="","",Team!$A33)</f>
        <v/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30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8" t="str">
        <f>IF(Team!$A34="","",Team!$A34)</f>
        <v/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30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8" t="str">
        <f>IF(Team!$A35="","",Team!$A35)</f>
        <v/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30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8" t="str">
        <f>IF(Team!$A36="","",Team!$A36)</f>
        <v/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30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8" t="str">
        <f>IF(Team!$A37="","",Team!$A37)</f>
        <v/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30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8" t="str">
        <f>IF(Team!$A38="","",Team!$A38)</f>
        <v/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30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8" t="str">
        <f>IF(Team!$A39="","",Team!$A39)</f>
        <v/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30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8" t="str">
        <f>IF(Team!$A40="","",Team!$A40)</f>
        <v/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30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8" t="str">
        <f>IF(Team!$A41="","",Team!$A41)</f>
        <v/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30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8" t="str">
        <f>IF(Team!$A42="","",Team!$A42)</f>
        <v/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30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8" t="str">
        <f>IF(Team!$A43="","",Team!$A43)</f>
        <v/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30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8" t="str">
        <f>IF(Team!$A44="","",Team!$A44)</f>
        <v/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30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31" t="s">
        <v>69</v>
      </c>
      <c r="B46" s="32">
        <f t="shared" ref="B46:AE46" si="3">COUNTIF(B6:B45,"H")+COUNTIF(B6:B45,"S")+COUNTIF(B6:B45,"O")+0.5*COUNTIF(B6:B45,"HD")</f>
        <v>0</v>
      </c>
      <c r="C46" s="32">
        <f t="shared" si="3"/>
        <v>0</v>
      </c>
      <c r="D46" s="32">
        <f t="shared" si="3"/>
        <v>0</v>
      </c>
      <c r="E46" s="32">
        <f t="shared" si="3"/>
        <v>0</v>
      </c>
      <c r="F46" s="32">
        <f t="shared" si="3"/>
        <v>0</v>
      </c>
      <c r="G46" s="32">
        <f t="shared" si="3"/>
        <v>0</v>
      </c>
      <c r="H46" s="32">
        <f t="shared" si="3"/>
        <v>0</v>
      </c>
      <c r="I46" s="32">
        <f t="shared" si="3"/>
        <v>0</v>
      </c>
      <c r="J46" s="32">
        <f t="shared" si="3"/>
        <v>0</v>
      </c>
      <c r="K46" s="32">
        <f t="shared" si="3"/>
        <v>0</v>
      </c>
      <c r="L46" s="32">
        <f t="shared" si="3"/>
        <v>0</v>
      </c>
      <c r="M46" s="32">
        <f t="shared" si="3"/>
        <v>0</v>
      </c>
      <c r="N46" s="32">
        <f t="shared" si="3"/>
        <v>0</v>
      </c>
      <c r="O46" s="32">
        <f t="shared" si="3"/>
        <v>0</v>
      </c>
      <c r="P46" s="32">
        <f t="shared" si="3"/>
        <v>0</v>
      </c>
      <c r="Q46" s="32">
        <f t="shared" si="3"/>
        <v>0</v>
      </c>
      <c r="R46" s="32">
        <f t="shared" si="3"/>
        <v>0</v>
      </c>
      <c r="S46" s="32">
        <f t="shared" si="3"/>
        <v>0</v>
      </c>
      <c r="T46" s="32">
        <f t="shared" si="3"/>
        <v>0</v>
      </c>
      <c r="U46" s="32">
        <f t="shared" si="3"/>
        <v>0</v>
      </c>
      <c r="V46" s="32">
        <f t="shared" si="3"/>
        <v>0</v>
      </c>
      <c r="W46" s="32">
        <f t="shared" si="3"/>
        <v>0</v>
      </c>
      <c r="X46" s="32">
        <f t="shared" si="3"/>
        <v>0</v>
      </c>
      <c r="Y46" s="32">
        <f t="shared" si="3"/>
        <v>0</v>
      </c>
      <c r="Z46" s="32">
        <f t="shared" si="3"/>
        <v>0</v>
      </c>
      <c r="AA46" s="32">
        <f t="shared" si="3"/>
        <v>0</v>
      </c>
      <c r="AB46" s="32">
        <f t="shared" si="3"/>
        <v>0</v>
      </c>
      <c r="AC46" s="32">
        <f t="shared" si="3"/>
        <v>0</v>
      </c>
      <c r="AD46" s="32">
        <f t="shared" si="3"/>
        <v>0</v>
      </c>
      <c r="AE46" s="32">
        <f t="shared" si="3"/>
        <v>0</v>
      </c>
      <c r="AF46" s="33"/>
    </row>
  </sheetData>
  <conditionalFormatting sqref="B3:AE3">
    <cfRule type="expression" dxfId="39" priority="6" stopIfTrue="1">
      <formula>B$5&lt;&gt;""</formula>
    </cfRule>
  </conditionalFormatting>
  <conditionalFormatting sqref="B4:AE4">
    <cfRule type="expression" dxfId="38" priority="5" stopIfTrue="1">
      <formula>B$5&lt;&gt;""</formula>
    </cfRule>
  </conditionalFormatting>
  <conditionalFormatting sqref="B5:AE45">
    <cfRule type="expression" dxfId="37" priority="7" stopIfTrue="1">
      <formula>B$5&lt;&gt;""</formula>
    </cfRule>
  </conditionalFormatting>
  <conditionalFormatting sqref="B6:AE45">
    <cfRule type="expression" dxfId="36" priority="1" stopIfTrue="1">
      <formula>B6="H"</formula>
    </cfRule>
    <cfRule type="expression" dxfId="35" priority="2" stopIfTrue="1">
      <formula>B6="HD"</formula>
    </cfRule>
    <cfRule type="expression" dxfId="34" priority="3" stopIfTrue="1">
      <formula>B6="S"</formula>
    </cfRule>
    <cfRule type="expression" dxfId="33" priority="4" stopIfTrue="1">
      <formula>B6="O"</formula>
    </cfRule>
    <cfRule type="expression" dxfId="32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E45" xr:uid="{00000000-0002-0000-09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77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63</v>
      </c>
      <c r="C3" s="21" t="s">
        <v>59</v>
      </c>
      <c r="D3" s="21" t="s">
        <v>60</v>
      </c>
      <c r="E3" s="22" t="s">
        <v>61</v>
      </c>
      <c r="F3" s="22" t="s">
        <v>61</v>
      </c>
      <c r="G3" s="21" t="s">
        <v>62</v>
      </c>
      <c r="H3" s="21" t="s">
        <v>59</v>
      </c>
      <c r="I3" s="21" t="s">
        <v>63</v>
      </c>
      <c r="J3" s="21" t="s">
        <v>59</v>
      </c>
      <c r="K3" s="21" t="s">
        <v>60</v>
      </c>
      <c r="L3" s="22" t="s">
        <v>61</v>
      </c>
      <c r="M3" s="22" t="s">
        <v>61</v>
      </c>
      <c r="N3" s="21" t="s">
        <v>62</v>
      </c>
      <c r="O3" s="21" t="s">
        <v>59</v>
      </c>
      <c r="P3" s="21" t="s">
        <v>63</v>
      </c>
      <c r="Q3" s="21" t="s">
        <v>59</v>
      </c>
      <c r="R3" s="21" t="s">
        <v>60</v>
      </c>
      <c r="S3" s="22" t="s">
        <v>61</v>
      </c>
      <c r="T3" s="22" t="s">
        <v>61</v>
      </c>
      <c r="U3" s="21" t="s">
        <v>62</v>
      </c>
      <c r="V3" s="21" t="s">
        <v>59</v>
      </c>
      <c r="W3" s="21" t="s">
        <v>63</v>
      </c>
      <c r="X3" s="21" t="s">
        <v>59</v>
      </c>
      <c r="Y3" s="21" t="s">
        <v>60</v>
      </c>
      <c r="Z3" s="22" t="s">
        <v>61</v>
      </c>
      <c r="AA3" s="22" t="s">
        <v>61</v>
      </c>
      <c r="AB3" s="21" t="s">
        <v>62</v>
      </c>
      <c r="AC3" s="21" t="s">
        <v>59</v>
      </c>
      <c r="AD3" s="21" t="s">
        <v>63</v>
      </c>
      <c r="AE3" s="21" t="s">
        <v>59</v>
      </c>
      <c r="AF3" s="21" t="s">
        <v>60</v>
      </c>
    </row>
    <row r="4" spans="1:35" x14ac:dyDescent="0.2">
      <c r="A4" s="24" t="s">
        <v>38</v>
      </c>
      <c r="B4" s="25">
        <v>46722</v>
      </c>
      <c r="C4" s="25">
        <v>46723</v>
      </c>
      <c r="D4" s="25">
        <v>46724</v>
      </c>
      <c r="E4" s="25">
        <v>46725</v>
      </c>
      <c r="F4" s="25">
        <v>46726</v>
      </c>
      <c r="G4" s="25">
        <v>46727</v>
      </c>
      <c r="H4" s="25">
        <v>46728</v>
      </c>
      <c r="I4" s="25">
        <v>46729</v>
      </c>
      <c r="J4" s="25">
        <v>46730</v>
      </c>
      <c r="K4" s="25">
        <v>46731</v>
      </c>
      <c r="L4" s="25">
        <v>46732</v>
      </c>
      <c r="M4" s="25">
        <v>46733</v>
      </c>
      <c r="N4" s="25">
        <v>46734</v>
      </c>
      <c r="O4" s="25">
        <v>46735</v>
      </c>
      <c r="P4" s="25">
        <v>46736</v>
      </c>
      <c r="Q4" s="25">
        <v>46737</v>
      </c>
      <c r="R4" s="25">
        <v>46738</v>
      </c>
      <c r="S4" s="25">
        <v>46739</v>
      </c>
      <c r="T4" s="25">
        <v>46740</v>
      </c>
      <c r="U4" s="25">
        <v>46741</v>
      </c>
      <c r="V4" s="25">
        <v>46742</v>
      </c>
      <c r="W4" s="25">
        <v>46743</v>
      </c>
      <c r="X4" s="25">
        <v>46744</v>
      </c>
      <c r="Y4" s="25">
        <v>46745</v>
      </c>
      <c r="Z4" s="25">
        <v>46746</v>
      </c>
      <c r="AA4" s="25">
        <v>46747</v>
      </c>
      <c r="AB4" s="25">
        <v>46748</v>
      </c>
      <c r="AC4" s="25">
        <v>46749</v>
      </c>
      <c r="AD4" s="25">
        <v>46750</v>
      </c>
      <c r="AE4" s="25">
        <v>46751</v>
      </c>
      <c r="AF4" s="25">
        <v>46752</v>
      </c>
      <c r="AG4" s="26" t="s">
        <v>64</v>
      </c>
      <c r="AH4" s="26" t="s">
        <v>65</v>
      </c>
      <c r="AI4" s="26" t="s">
        <v>66</v>
      </c>
    </row>
    <row r="5" spans="1:35" x14ac:dyDescent="0.2">
      <c r="A5" s="6" t="s">
        <v>67</v>
      </c>
      <c r="B5" s="27" t="str">
        <f>IF(COUNTIFS('Bank holidays'!$A$2:$A$75,B$4,'Bank holidays'!$B$2:$B$75,'Start here'!$B$5)&gt;0,IF('Start here'!$B$5="Ireland","PH","BH"),"")</f>
        <v/>
      </c>
      <c r="C5" s="27" t="str">
        <f>IF(COUNTIFS('Bank holidays'!$A$2:$A$75,C$4,'Bank holidays'!$B$2:$B$75,'Start here'!$B$5)&gt;0,IF('Start here'!$B$5="Ireland","PH","BH"),"")</f>
        <v/>
      </c>
      <c r="D5" s="27" t="str">
        <f>IF(COUNTIFS('Bank holidays'!$A$2:$A$75,D$4,'Bank holidays'!$B$2:$B$75,'Start here'!$B$5)&gt;0,IF('Start here'!$B$5="Ireland","PH","BH"),"")</f>
        <v/>
      </c>
      <c r="E5" s="27" t="str">
        <f>IF(COUNTIFS('Bank holidays'!$A$2:$A$75,E$4,'Bank holidays'!$B$2:$B$75,'Start here'!$B$5)&gt;0,IF('Start here'!$B$5="Ireland","PH","BH"),"")</f>
        <v/>
      </c>
      <c r="F5" s="27" t="str">
        <f>IF(COUNTIFS('Bank holidays'!$A$2:$A$75,F$4,'Bank holidays'!$B$2:$B$75,'Start here'!$B$5)&gt;0,IF('Start here'!$B$5="Ireland","PH","BH"),"")</f>
        <v/>
      </c>
      <c r="G5" s="27" t="str">
        <f>IF(COUNTIFS('Bank holidays'!$A$2:$A$75,G$4,'Bank holidays'!$B$2:$B$75,'Start here'!$B$5)&gt;0,IF('Start here'!$B$5="Ireland","PH","BH"),"")</f>
        <v/>
      </c>
      <c r="H5" s="27" t="str">
        <f>IF(COUNTIFS('Bank holidays'!$A$2:$A$75,H$4,'Bank holidays'!$B$2:$B$75,'Start here'!$B$5)&gt;0,IF('Start here'!$B$5="Ireland","PH","BH"),"")</f>
        <v/>
      </c>
      <c r="I5" s="27" t="str">
        <f>IF(COUNTIFS('Bank holidays'!$A$2:$A$75,I$4,'Bank holidays'!$B$2:$B$75,'Start here'!$B$5)&gt;0,IF('Start here'!$B$5="Ireland","PH","BH"),"")</f>
        <v/>
      </c>
      <c r="J5" s="27" t="str">
        <f>IF(COUNTIFS('Bank holidays'!$A$2:$A$75,J$4,'Bank holidays'!$B$2:$B$75,'Start here'!$B$5)&gt;0,IF('Start here'!$B$5="Ireland","PH","BH"),"")</f>
        <v/>
      </c>
      <c r="K5" s="27" t="str">
        <f>IF(COUNTIFS('Bank holidays'!$A$2:$A$75,K$4,'Bank holidays'!$B$2:$B$75,'Start here'!$B$5)&gt;0,IF('Start here'!$B$5="Ireland","PH","BH"),"")</f>
        <v/>
      </c>
      <c r="L5" s="27" t="str">
        <f>IF(COUNTIFS('Bank holidays'!$A$2:$A$75,L$4,'Bank holidays'!$B$2:$B$75,'Start here'!$B$5)&gt;0,IF('Start here'!$B$5="Ireland","PH","BH"),"")</f>
        <v/>
      </c>
      <c r="M5" s="27" t="str">
        <f>IF(COUNTIFS('Bank holidays'!$A$2:$A$75,M$4,'Bank holidays'!$B$2:$B$75,'Start here'!$B$5)&gt;0,IF('Start here'!$B$5="Ireland","PH","BH"),"")</f>
        <v/>
      </c>
      <c r="N5" s="27" t="str">
        <f>IF(COUNTIFS('Bank holidays'!$A$2:$A$75,N$4,'Bank holidays'!$B$2:$B$75,'Start here'!$B$5)&gt;0,IF('Start here'!$B$5="Ireland","PH","BH"),"")</f>
        <v/>
      </c>
      <c r="O5" s="27" t="str">
        <f>IF(COUNTIFS('Bank holidays'!$A$2:$A$75,O$4,'Bank holidays'!$B$2:$B$75,'Start here'!$B$5)&gt;0,IF('Start here'!$B$5="Ireland","PH","BH"),"")</f>
        <v/>
      </c>
      <c r="P5" s="27" t="str">
        <f>IF(COUNTIFS('Bank holidays'!$A$2:$A$75,P$4,'Bank holidays'!$B$2:$B$75,'Start here'!$B$5)&gt;0,IF('Start here'!$B$5="Ireland","PH","BH"),"")</f>
        <v/>
      </c>
      <c r="Q5" s="27" t="str">
        <f>IF(COUNTIFS('Bank holidays'!$A$2:$A$75,Q$4,'Bank holidays'!$B$2:$B$75,'Start here'!$B$5)&gt;0,IF('Start here'!$B$5="Ireland","PH","BH"),"")</f>
        <v/>
      </c>
      <c r="R5" s="27" t="str">
        <f>IF(COUNTIFS('Bank holidays'!$A$2:$A$75,R$4,'Bank holidays'!$B$2:$B$75,'Start here'!$B$5)&gt;0,IF('Start here'!$B$5="Ireland","PH","BH"),"")</f>
        <v/>
      </c>
      <c r="S5" s="27" t="str">
        <f>IF(COUNTIFS('Bank holidays'!$A$2:$A$75,S$4,'Bank holidays'!$B$2:$B$75,'Start here'!$B$5)&gt;0,IF('Start here'!$B$5="Ireland","PH","BH"),"")</f>
        <v/>
      </c>
      <c r="T5" s="27" t="str">
        <f>IF(COUNTIFS('Bank holidays'!$A$2:$A$75,T$4,'Bank holidays'!$B$2:$B$75,'Start here'!$B$5)&gt;0,IF('Start here'!$B$5="Ireland","PH","BH"),"")</f>
        <v/>
      </c>
      <c r="U5" s="27" t="str">
        <f>IF(COUNTIFS('Bank holidays'!$A$2:$A$75,U$4,'Bank holidays'!$B$2:$B$75,'Start here'!$B$5)&gt;0,IF('Start here'!$B$5="Ireland","PH","BH"),"")</f>
        <v/>
      </c>
      <c r="V5" s="27" t="str">
        <f>IF(COUNTIFS('Bank holidays'!$A$2:$A$75,V$4,'Bank holidays'!$B$2:$B$75,'Start here'!$B$5)&gt;0,IF('Start here'!$B$5="Ireland","PH","BH"),"")</f>
        <v/>
      </c>
      <c r="W5" s="27" t="str">
        <f>IF(COUNTIFS('Bank holidays'!$A$2:$A$75,W$4,'Bank holidays'!$B$2:$B$75,'Start here'!$B$5)&gt;0,IF('Start here'!$B$5="Ireland","PH","BH"),"")</f>
        <v/>
      </c>
      <c r="X5" s="27" t="str">
        <f>IF(COUNTIFS('Bank holidays'!$A$2:$A$75,X$4,'Bank holidays'!$B$2:$B$75,'Start here'!$B$5)&gt;0,IF('Start here'!$B$5="Ireland","PH","BH"),"")</f>
        <v/>
      </c>
      <c r="Y5" s="27" t="str">
        <f>IF(COUNTIFS('Bank holidays'!$A$2:$A$75,Y$4,'Bank holidays'!$B$2:$B$75,'Start here'!$B$5)&gt;0,IF('Start here'!$B$5="Ireland","PH","BH"),"")</f>
        <v/>
      </c>
      <c r="Z5" s="27" t="str">
        <f>IF(COUNTIFS('Bank holidays'!$A$2:$A$75,Z$4,'Bank holidays'!$B$2:$B$75,'Start here'!$B$5)&gt;0,IF('Start here'!$B$5="Ireland","PH","BH"),"")</f>
        <v/>
      </c>
      <c r="AA5" s="27" t="str">
        <f>IF(COUNTIFS('Bank holidays'!$A$2:$A$75,AA$4,'Bank holidays'!$B$2:$B$75,'Start here'!$B$5)&gt;0,IF('Start here'!$B$5="Ireland","PH","BH"),"")</f>
        <v/>
      </c>
      <c r="AB5" s="27" t="str">
        <f>IF(COUNTIFS('Bank holidays'!$A$2:$A$75,AB$4,'Bank holidays'!$B$2:$B$75,'Start here'!$B$5)&gt;0,IF('Start here'!$B$5="Ireland","PH","BH"),"")</f>
        <v>BH</v>
      </c>
      <c r="AC5" s="27" t="str">
        <f>IF(COUNTIFS('Bank holidays'!$A$2:$A$75,AC$4,'Bank holidays'!$B$2:$B$75,'Start here'!$B$5)&gt;0,IF('Start here'!$B$5="Ireland","PH","BH"),"")</f>
        <v>BH</v>
      </c>
      <c r="AD5" s="27" t="str">
        <f>IF(COUNTIFS('Bank holidays'!$A$2:$A$75,AD$4,'Bank holidays'!$B$2:$B$75,'Start here'!$B$5)&gt;0,IF('Start here'!$B$5="Ireland","PH","BH"),"")</f>
        <v/>
      </c>
      <c r="AE5" s="27" t="str">
        <f>IF(COUNTIFS('Bank holidays'!$A$2:$A$75,AE$4,'Bank holidays'!$B$2:$B$75,'Start here'!$B$5)&gt;0,IF('Start here'!$B$5="Ireland","PH","BH"),"")</f>
        <v/>
      </c>
      <c r="AF5" s="27" t="str">
        <f>IF(COUNTIFS('Bank holidays'!$A$2:$A$75,AF$4,'Bank holidays'!$B$2:$B$75,'Start here'!$B$5)&gt;0,IF('Start here'!$B$5="Ireland","PH","BH"),"")</f>
        <v/>
      </c>
    </row>
    <row r="6" spans="1:35" x14ac:dyDescent="0.2">
      <c r="A6" s="28" t="str">
        <f>IF(Team!$A5="","",Team!$A5)</f>
        <v>Alex Morgan (example, overwrite me)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0">
        <f t="shared" ref="AG6:AG45" si="0">IF($A6="","",COUNTIFS($B6:$AF6,"H",$B$5:$AF$5,"&lt;&gt;BH",$B$5:$AF$5,"&lt;&gt;PH")+0.5*COUNTIFS($B6:$AF6,"HD",$B$5:$AF$5,"&lt;&gt;BH",$B$5:$AF$5,"&lt;&gt;PH"))</f>
        <v>0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8" t="str">
        <f>IF(Team!$A6="","",Team!$A6)</f>
        <v/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8" t="str">
        <f>IF(Team!$A7="","",Team!$A7)</f>
        <v/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8" t="str">
        <f>IF(Team!$A8="","",Team!$A8)</f>
        <v/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8" t="str">
        <f>IF(Team!$A9="","",Team!$A9)</f>
        <v/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8" t="str">
        <f>IF(Team!$A10="","",Team!$A10)</f>
        <v/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8" t="str">
        <f>IF(Team!$A11="","",Team!$A11)</f>
        <v/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8" t="str">
        <f>IF(Team!$A12="","",Team!$A12)</f>
        <v/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8" t="str">
        <f>IF(Team!$A13="","",Team!$A13)</f>
        <v/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8" t="str">
        <f>IF(Team!$A14="","",Team!$A14)</f>
        <v/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8" t="str">
        <f>IF(Team!$A15="","",Team!$A15)</f>
        <v/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8" t="str">
        <f>IF(Team!$A16="","",Team!$A16)</f>
        <v/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8" t="str">
        <f>IF(Team!$A17="","",Team!$A17)</f>
        <v/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8" t="str">
        <f>IF(Team!$A18="","",Team!$A18)</f>
        <v/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8" t="str">
        <f>IF(Team!$A19="","",Team!$A19)</f>
        <v/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8" t="str">
        <f>IF(Team!$A20="","",Team!$A20)</f>
        <v/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8" t="str">
        <f>IF(Team!$A21="","",Team!$A21)</f>
        <v/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8" t="str">
        <f>IF(Team!$A22="","",Team!$A22)</f>
        <v/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8" t="str">
        <f>IF(Team!$A23="","",Team!$A23)</f>
        <v/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8" t="str">
        <f>IF(Team!$A24="","",Team!$A24)</f>
        <v/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8" t="str">
        <f>IF(Team!$A25="","",Team!$A25)</f>
        <v/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8" t="str">
        <f>IF(Team!$A26="","",Team!$A26)</f>
        <v/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8" t="str">
        <f>IF(Team!$A27="","",Team!$A27)</f>
        <v/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8" t="str">
        <f>IF(Team!$A28="","",Team!$A28)</f>
        <v/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8" t="str">
        <f>IF(Team!$A29="","",Team!$A29)</f>
        <v/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8" t="str">
        <f>IF(Team!$A30="","",Team!$A30)</f>
        <v/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8" t="str">
        <f>IF(Team!$A31="","",Team!$A31)</f>
        <v/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8" t="str">
        <f>IF(Team!$A32="","",Team!$A32)</f>
        <v/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8" t="str">
        <f>IF(Team!$A33="","",Team!$A33)</f>
        <v/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8" t="str">
        <f>IF(Team!$A34="","",Team!$A34)</f>
        <v/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8" t="str">
        <f>IF(Team!$A35="","",Team!$A35)</f>
        <v/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8" t="str">
        <f>IF(Team!$A36="","",Team!$A36)</f>
        <v/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8" t="str">
        <f>IF(Team!$A37="","",Team!$A37)</f>
        <v/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8" t="str">
        <f>IF(Team!$A38="","",Team!$A38)</f>
        <v/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8" t="str">
        <f>IF(Team!$A39="","",Team!$A39)</f>
        <v/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8" t="str">
        <f>IF(Team!$A40="","",Team!$A40)</f>
        <v/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8" t="str">
        <f>IF(Team!$A41="","",Team!$A41)</f>
        <v/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8" t="str">
        <f>IF(Team!$A42="","",Team!$A42)</f>
        <v/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8" t="str">
        <f>IF(Team!$A43="","",Team!$A43)</f>
        <v/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8" t="str">
        <f>IF(Team!$A44="","",Team!$A44)</f>
        <v/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31" t="s">
        <v>69</v>
      </c>
      <c r="B46" s="32">
        <f t="shared" ref="B46:AF46" si="3">COUNTIF(B6:B45,"H")+COUNTIF(B6:B45,"S")+COUNTIF(B6:B45,"O")+0.5*COUNTIF(B6:B45,"HD")</f>
        <v>0</v>
      </c>
      <c r="C46" s="32">
        <f t="shared" si="3"/>
        <v>0</v>
      </c>
      <c r="D46" s="32">
        <f t="shared" si="3"/>
        <v>0</v>
      </c>
      <c r="E46" s="32">
        <f t="shared" si="3"/>
        <v>0</v>
      </c>
      <c r="F46" s="32">
        <f t="shared" si="3"/>
        <v>0</v>
      </c>
      <c r="G46" s="32">
        <f t="shared" si="3"/>
        <v>0</v>
      </c>
      <c r="H46" s="32">
        <f t="shared" si="3"/>
        <v>0</v>
      </c>
      <c r="I46" s="32">
        <f t="shared" si="3"/>
        <v>0</v>
      </c>
      <c r="J46" s="32">
        <f t="shared" si="3"/>
        <v>0</v>
      </c>
      <c r="K46" s="32">
        <f t="shared" si="3"/>
        <v>0</v>
      </c>
      <c r="L46" s="32">
        <f t="shared" si="3"/>
        <v>0</v>
      </c>
      <c r="M46" s="32">
        <f t="shared" si="3"/>
        <v>0</v>
      </c>
      <c r="N46" s="32">
        <f t="shared" si="3"/>
        <v>0</v>
      </c>
      <c r="O46" s="32">
        <f t="shared" si="3"/>
        <v>0</v>
      </c>
      <c r="P46" s="32">
        <f t="shared" si="3"/>
        <v>0</v>
      </c>
      <c r="Q46" s="32">
        <f t="shared" si="3"/>
        <v>0</v>
      </c>
      <c r="R46" s="32">
        <f t="shared" si="3"/>
        <v>0</v>
      </c>
      <c r="S46" s="32">
        <f t="shared" si="3"/>
        <v>0</v>
      </c>
      <c r="T46" s="32">
        <f t="shared" si="3"/>
        <v>0</v>
      </c>
      <c r="U46" s="32">
        <f t="shared" si="3"/>
        <v>0</v>
      </c>
      <c r="V46" s="32">
        <f t="shared" si="3"/>
        <v>0</v>
      </c>
      <c r="W46" s="32">
        <f t="shared" si="3"/>
        <v>0</v>
      </c>
      <c r="X46" s="32">
        <f t="shared" si="3"/>
        <v>0</v>
      </c>
      <c r="Y46" s="32">
        <f t="shared" si="3"/>
        <v>0</v>
      </c>
      <c r="Z46" s="32">
        <f t="shared" si="3"/>
        <v>0</v>
      </c>
      <c r="AA46" s="32">
        <f t="shared" si="3"/>
        <v>0</v>
      </c>
      <c r="AB46" s="32">
        <f t="shared" si="3"/>
        <v>0</v>
      </c>
      <c r="AC46" s="32">
        <f t="shared" si="3"/>
        <v>0</v>
      </c>
      <c r="AD46" s="32">
        <f t="shared" si="3"/>
        <v>0</v>
      </c>
      <c r="AE46" s="32">
        <f t="shared" si="3"/>
        <v>0</v>
      </c>
      <c r="AF46" s="32">
        <f t="shared" si="3"/>
        <v>0</v>
      </c>
    </row>
  </sheetData>
  <conditionalFormatting sqref="B3:AF3">
    <cfRule type="expression" dxfId="31" priority="6" stopIfTrue="1">
      <formula>B$5&lt;&gt;""</formula>
    </cfRule>
  </conditionalFormatting>
  <conditionalFormatting sqref="B4:AF4">
    <cfRule type="expression" dxfId="30" priority="5" stopIfTrue="1">
      <formula>B$5&lt;&gt;""</formula>
    </cfRule>
  </conditionalFormatting>
  <conditionalFormatting sqref="B5:AF45">
    <cfRule type="expression" dxfId="29" priority="7" stopIfTrue="1">
      <formula>B$5&lt;&gt;""</formula>
    </cfRule>
  </conditionalFormatting>
  <conditionalFormatting sqref="B6:AF45">
    <cfRule type="expression" dxfId="28" priority="1" stopIfTrue="1">
      <formula>B6="H"</formula>
    </cfRule>
    <cfRule type="expression" dxfId="27" priority="2" stopIfTrue="1">
      <formula>B6="HD"</formula>
    </cfRule>
    <cfRule type="expression" dxfId="26" priority="3" stopIfTrue="1">
      <formula>B6="S"</formula>
    </cfRule>
    <cfRule type="expression" dxfId="25" priority="4" stopIfTrue="1">
      <formula>B6="O"</formula>
    </cfRule>
    <cfRule type="expression" dxfId="24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A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78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2" t="s">
        <v>61</v>
      </c>
      <c r="C3" s="22" t="s">
        <v>61</v>
      </c>
      <c r="D3" s="21" t="s">
        <v>62</v>
      </c>
      <c r="E3" s="21" t="s">
        <v>59</v>
      </c>
      <c r="F3" s="21" t="s">
        <v>63</v>
      </c>
      <c r="G3" s="21" t="s">
        <v>59</v>
      </c>
      <c r="H3" s="21" t="s">
        <v>60</v>
      </c>
      <c r="I3" s="22" t="s">
        <v>61</v>
      </c>
      <c r="J3" s="22" t="s">
        <v>61</v>
      </c>
      <c r="K3" s="21" t="s">
        <v>62</v>
      </c>
      <c r="L3" s="21" t="s">
        <v>59</v>
      </c>
      <c r="M3" s="21" t="s">
        <v>63</v>
      </c>
      <c r="N3" s="21" t="s">
        <v>59</v>
      </c>
      <c r="O3" s="21" t="s">
        <v>60</v>
      </c>
      <c r="P3" s="22" t="s">
        <v>61</v>
      </c>
      <c r="Q3" s="22" t="s">
        <v>61</v>
      </c>
      <c r="R3" s="21" t="s">
        <v>62</v>
      </c>
      <c r="S3" s="21" t="s">
        <v>59</v>
      </c>
      <c r="T3" s="21" t="s">
        <v>63</v>
      </c>
      <c r="U3" s="21" t="s">
        <v>59</v>
      </c>
      <c r="V3" s="21" t="s">
        <v>60</v>
      </c>
      <c r="W3" s="22" t="s">
        <v>61</v>
      </c>
      <c r="X3" s="22" t="s">
        <v>61</v>
      </c>
      <c r="Y3" s="21" t="s">
        <v>62</v>
      </c>
      <c r="Z3" s="21" t="s">
        <v>59</v>
      </c>
      <c r="AA3" s="21" t="s">
        <v>63</v>
      </c>
      <c r="AB3" s="21" t="s">
        <v>59</v>
      </c>
      <c r="AC3" s="21" t="s">
        <v>60</v>
      </c>
      <c r="AD3" s="22" t="s">
        <v>61</v>
      </c>
      <c r="AE3" s="22" t="s">
        <v>61</v>
      </c>
      <c r="AF3" s="21" t="s">
        <v>62</v>
      </c>
    </row>
    <row r="4" spans="1:35" x14ac:dyDescent="0.2">
      <c r="A4" s="24" t="s">
        <v>38</v>
      </c>
      <c r="B4" s="25">
        <v>46753</v>
      </c>
      <c r="C4" s="25">
        <v>46754</v>
      </c>
      <c r="D4" s="25">
        <v>46755</v>
      </c>
      <c r="E4" s="25">
        <v>46756</v>
      </c>
      <c r="F4" s="25">
        <v>46757</v>
      </c>
      <c r="G4" s="25">
        <v>46758</v>
      </c>
      <c r="H4" s="25">
        <v>46759</v>
      </c>
      <c r="I4" s="25">
        <v>46760</v>
      </c>
      <c r="J4" s="25">
        <v>46761</v>
      </c>
      <c r="K4" s="25">
        <v>46762</v>
      </c>
      <c r="L4" s="25">
        <v>46763</v>
      </c>
      <c r="M4" s="25">
        <v>46764</v>
      </c>
      <c r="N4" s="25">
        <v>46765</v>
      </c>
      <c r="O4" s="25">
        <v>46766</v>
      </c>
      <c r="P4" s="25">
        <v>46767</v>
      </c>
      <c r="Q4" s="25">
        <v>46768</v>
      </c>
      <c r="R4" s="25">
        <v>46769</v>
      </c>
      <c r="S4" s="25">
        <v>46770</v>
      </c>
      <c r="T4" s="25">
        <v>46771</v>
      </c>
      <c r="U4" s="25">
        <v>46772</v>
      </c>
      <c r="V4" s="25">
        <v>46773</v>
      </c>
      <c r="W4" s="25">
        <v>46774</v>
      </c>
      <c r="X4" s="25">
        <v>46775</v>
      </c>
      <c r="Y4" s="25">
        <v>46776</v>
      </c>
      <c r="Z4" s="25">
        <v>46777</v>
      </c>
      <c r="AA4" s="25">
        <v>46778</v>
      </c>
      <c r="AB4" s="25">
        <v>46779</v>
      </c>
      <c r="AC4" s="25">
        <v>46780</v>
      </c>
      <c r="AD4" s="25">
        <v>46781</v>
      </c>
      <c r="AE4" s="25">
        <v>46782</v>
      </c>
      <c r="AF4" s="25">
        <v>46783</v>
      </c>
      <c r="AG4" s="26" t="s">
        <v>64</v>
      </c>
      <c r="AH4" s="26" t="s">
        <v>65</v>
      </c>
      <c r="AI4" s="26" t="s">
        <v>66</v>
      </c>
    </row>
    <row r="5" spans="1:35" x14ac:dyDescent="0.2">
      <c r="A5" s="6" t="s">
        <v>67</v>
      </c>
      <c r="B5" s="27" t="str">
        <f>IF(COUNTIFS('Bank holidays'!$A$2:$A$75,B$4,'Bank holidays'!$B$2:$B$75,'Start here'!$B$5)&gt;0,IF('Start here'!$B$5="Ireland","PH","BH"),"")</f>
        <v/>
      </c>
      <c r="C5" s="27" t="str">
        <f>IF(COUNTIFS('Bank holidays'!$A$2:$A$75,C$4,'Bank holidays'!$B$2:$B$75,'Start here'!$B$5)&gt;0,IF('Start here'!$B$5="Ireland","PH","BH"),"")</f>
        <v/>
      </c>
      <c r="D5" s="27" t="str">
        <f>IF(COUNTIFS('Bank holidays'!$A$2:$A$75,D$4,'Bank holidays'!$B$2:$B$75,'Start here'!$B$5)&gt;0,IF('Start here'!$B$5="Ireland","PH","BH"),"")</f>
        <v>BH</v>
      </c>
      <c r="E5" s="27" t="str">
        <f>IF(COUNTIFS('Bank holidays'!$A$2:$A$75,E$4,'Bank holidays'!$B$2:$B$75,'Start here'!$B$5)&gt;0,IF('Start here'!$B$5="Ireland","PH","BH"),"")</f>
        <v/>
      </c>
      <c r="F5" s="27" t="str">
        <f>IF(COUNTIFS('Bank holidays'!$A$2:$A$75,F$4,'Bank holidays'!$B$2:$B$75,'Start here'!$B$5)&gt;0,IF('Start here'!$B$5="Ireland","PH","BH"),"")</f>
        <v/>
      </c>
      <c r="G5" s="27" t="str">
        <f>IF(COUNTIFS('Bank holidays'!$A$2:$A$75,G$4,'Bank holidays'!$B$2:$B$75,'Start here'!$B$5)&gt;0,IF('Start here'!$B$5="Ireland","PH","BH"),"")</f>
        <v/>
      </c>
      <c r="H5" s="27" t="str">
        <f>IF(COUNTIFS('Bank holidays'!$A$2:$A$75,H$4,'Bank holidays'!$B$2:$B$75,'Start here'!$B$5)&gt;0,IF('Start here'!$B$5="Ireland","PH","BH"),"")</f>
        <v/>
      </c>
      <c r="I5" s="27" t="str">
        <f>IF(COUNTIFS('Bank holidays'!$A$2:$A$75,I$4,'Bank holidays'!$B$2:$B$75,'Start here'!$B$5)&gt;0,IF('Start here'!$B$5="Ireland","PH","BH"),"")</f>
        <v/>
      </c>
      <c r="J5" s="27" t="str">
        <f>IF(COUNTIFS('Bank holidays'!$A$2:$A$75,J$4,'Bank holidays'!$B$2:$B$75,'Start here'!$B$5)&gt;0,IF('Start here'!$B$5="Ireland","PH","BH"),"")</f>
        <v/>
      </c>
      <c r="K5" s="27" t="str">
        <f>IF(COUNTIFS('Bank holidays'!$A$2:$A$75,K$4,'Bank holidays'!$B$2:$B$75,'Start here'!$B$5)&gt;0,IF('Start here'!$B$5="Ireland","PH","BH"),"")</f>
        <v/>
      </c>
      <c r="L5" s="27" t="str">
        <f>IF(COUNTIFS('Bank holidays'!$A$2:$A$75,L$4,'Bank holidays'!$B$2:$B$75,'Start here'!$B$5)&gt;0,IF('Start here'!$B$5="Ireland","PH","BH"),"")</f>
        <v/>
      </c>
      <c r="M5" s="27" t="str">
        <f>IF(COUNTIFS('Bank holidays'!$A$2:$A$75,M$4,'Bank holidays'!$B$2:$B$75,'Start here'!$B$5)&gt;0,IF('Start here'!$B$5="Ireland","PH","BH"),"")</f>
        <v/>
      </c>
      <c r="N5" s="27" t="str">
        <f>IF(COUNTIFS('Bank holidays'!$A$2:$A$75,N$4,'Bank holidays'!$B$2:$B$75,'Start here'!$B$5)&gt;0,IF('Start here'!$B$5="Ireland","PH","BH"),"")</f>
        <v/>
      </c>
      <c r="O5" s="27" t="str">
        <f>IF(COUNTIFS('Bank holidays'!$A$2:$A$75,O$4,'Bank holidays'!$B$2:$B$75,'Start here'!$B$5)&gt;0,IF('Start here'!$B$5="Ireland","PH","BH"),"")</f>
        <v/>
      </c>
      <c r="P5" s="27" t="str">
        <f>IF(COUNTIFS('Bank holidays'!$A$2:$A$75,P$4,'Bank holidays'!$B$2:$B$75,'Start here'!$B$5)&gt;0,IF('Start here'!$B$5="Ireland","PH","BH"),"")</f>
        <v/>
      </c>
      <c r="Q5" s="27" t="str">
        <f>IF(COUNTIFS('Bank holidays'!$A$2:$A$75,Q$4,'Bank holidays'!$B$2:$B$75,'Start here'!$B$5)&gt;0,IF('Start here'!$B$5="Ireland","PH","BH"),"")</f>
        <v/>
      </c>
      <c r="R5" s="27" t="str">
        <f>IF(COUNTIFS('Bank holidays'!$A$2:$A$75,R$4,'Bank holidays'!$B$2:$B$75,'Start here'!$B$5)&gt;0,IF('Start here'!$B$5="Ireland","PH","BH"),"")</f>
        <v/>
      </c>
      <c r="S5" s="27" t="str">
        <f>IF(COUNTIFS('Bank holidays'!$A$2:$A$75,S$4,'Bank holidays'!$B$2:$B$75,'Start here'!$B$5)&gt;0,IF('Start here'!$B$5="Ireland","PH","BH"),"")</f>
        <v/>
      </c>
      <c r="T5" s="27" t="str">
        <f>IF(COUNTIFS('Bank holidays'!$A$2:$A$75,T$4,'Bank holidays'!$B$2:$B$75,'Start here'!$B$5)&gt;0,IF('Start here'!$B$5="Ireland","PH","BH"),"")</f>
        <v/>
      </c>
      <c r="U5" s="27" t="str">
        <f>IF(COUNTIFS('Bank holidays'!$A$2:$A$75,U$4,'Bank holidays'!$B$2:$B$75,'Start here'!$B$5)&gt;0,IF('Start here'!$B$5="Ireland","PH","BH"),"")</f>
        <v/>
      </c>
      <c r="V5" s="27" t="str">
        <f>IF(COUNTIFS('Bank holidays'!$A$2:$A$75,V$4,'Bank holidays'!$B$2:$B$75,'Start here'!$B$5)&gt;0,IF('Start here'!$B$5="Ireland","PH","BH"),"")</f>
        <v/>
      </c>
      <c r="W5" s="27" t="str">
        <f>IF(COUNTIFS('Bank holidays'!$A$2:$A$75,W$4,'Bank holidays'!$B$2:$B$75,'Start here'!$B$5)&gt;0,IF('Start here'!$B$5="Ireland","PH","BH"),"")</f>
        <v/>
      </c>
      <c r="X5" s="27" t="str">
        <f>IF(COUNTIFS('Bank holidays'!$A$2:$A$75,X$4,'Bank holidays'!$B$2:$B$75,'Start here'!$B$5)&gt;0,IF('Start here'!$B$5="Ireland","PH","BH"),"")</f>
        <v/>
      </c>
      <c r="Y5" s="27" t="str">
        <f>IF(COUNTIFS('Bank holidays'!$A$2:$A$75,Y$4,'Bank holidays'!$B$2:$B$75,'Start here'!$B$5)&gt;0,IF('Start here'!$B$5="Ireland","PH","BH"),"")</f>
        <v/>
      </c>
      <c r="Z5" s="27" t="str">
        <f>IF(COUNTIFS('Bank holidays'!$A$2:$A$75,Z$4,'Bank holidays'!$B$2:$B$75,'Start here'!$B$5)&gt;0,IF('Start here'!$B$5="Ireland","PH","BH"),"")</f>
        <v/>
      </c>
      <c r="AA5" s="27" t="str">
        <f>IF(COUNTIFS('Bank holidays'!$A$2:$A$75,AA$4,'Bank holidays'!$B$2:$B$75,'Start here'!$B$5)&gt;0,IF('Start here'!$B$5="Ireland","PH","BH"),"")</f>
        <v/>
      </c>
      <c r="AB5" s="27" t="str">
        <f>IF(COUNTIFS('Bank holidays'!$A$2:$A$75,AB$4,'Bank holidays'!$B$2:$B$75,'Start here'!$B$5)&gt;0,IF('Start here'!$B$5="Ireland","PH","BH"),"")</f>
        <v/>
      </c>
      <c r="AC5" s="27" t="str">
        <f>IF(COUNTIFS('Bank holidays'!$A$2:$A$75,AC$4,'Bank holidays'!$B$2:$B$75,'Start here'!$B$5)&gt;0,IF('Start here'!$B$5="Ireland","PH","BH"),"")</f>
        <v/>
      </c>
      <c r="AD5" s="27" t="str">
        <f>IF(COUNTIFS('Bank holidays'!$A$2:$A$75,AD$4,'Bank holidays'!$B$2:$B$75,'Start here'!$B$5)&gt;0,IF('Start here'!$B$5="Ireland","PH","BH"),"")</f>
        <v/>
      </c>
      <c r="AE5" s="27" t="str">
        <f>IF(COUNTIFS('Bank holidays'!$A$2:$A$75,AE$4,'Bank holidays'!$B$2:$B$75,'Start here'!$B$5)&gt;0,IF('Start here'!$B$5="Ireland","PH","BH"),"")</f>
        <v/>
      </c>
      <c r="AF5" s="27" t="str">
        <f>IF(COUNTIFS('Bank holidays'!$A$2:$A$75,AF$4,'Bank holidays'!$B$2:$B$75,'Start here'!$B$5)&gt;0,IF('Start here'!$B$5="Ireland","PH","BH"),"")</f>
        <v/>
      </c>
    </row>
    <row r="6" spans="1:35" x14ac:dyDescent="0.2">
      <c r="A6" s="28" t="str">
        <f>IF(Team!$A5="","",Team!$A5)</f>
        <v>Alex Morgan (example, overwrite me)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0">
        <f t="shared" ref="AG6:AG45" si="0">IF($A6="","",COUNTIFS($B6:$AF6,"H",$B$5:$AF$5,"&lt;&gt;BH",$B$5:$AF$5,"&lt;&gt;PH")+0.5*COUNTIFS($B6:$AF6,"HD",$B$5:$AF$5,"&lt;&gt;BH",$B$5:$AF$5,"&lt;&gt;PH"))</f>
        <v>0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8" t="str">
        <f>IF(Team!$A6="","",Team!$A6)</f>
        <v/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8" t="str">
        <f>IF(Team!$A7="","",Team!$A7)</f>
        <v/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8" t="str">
        <f>IF(Team!$A8="","",Team!$A8)</f>
        <v/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8" t="str">
        <f>IF(Team!$A9="","",Team!$A9)</f>
        <v/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8" t="str">
        <f>IF(Team!$A10="","",Team!$A10)</f>
        <v/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8" t="str">
        <f>IF(Team!$A11="","",Team!$A11)</f>
        <v/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8" t="str">
        <f>IF(Team!$A12="","",Team!$A12)</f>
        <v/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8" t="str">
        <f>IF(Team!$A13="","",Team!$A13)</f>
        <v/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8" t="str">
        <f>IF(Team!$A14="","",Team!$A14)</f>
        <v/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8" t="str">
        <f>IF(Team!$A15="","",Team!$A15)</f>
        <v/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8" t="str">
        <f>IF(Team!$A16="","",Team!$A16)</f>
        <v/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8" t="str">
        <f>IF(Team!$A17="","",Team!$A17)</f>
        <v/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8" t="str">
        <f>IF(Team!$A18="","",Team!$A18)</f>
        <v/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8" t="str">
        <f>IF(Team!$A19="","",Team!$A19)</f>
        <v/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8" t="str">
        <f>IF(Team!$A20="","",Team!$A20)</f>
        <v/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8" t="str">
        <f>IF(Team!$A21="","",Team!$A21)</f>
        <v/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8" t="str">
        <f>IF(Team!$A22="","",Team!$A22)</f>
        <v/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8" t="str">
        <f>IF(Team!$A23="","",Team!$A23)</f>
        <v/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8" t="str">
        <f>IF(Team!$A24="","",Team!$A24)</f>
        <v/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8" t="str">
        <f>IF(Team!$A25="","",Team!$A25)</f>
        <v/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8" t="str">
        <f>IF(Team!$A26="","",Team!$A26)</f>
        <v/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8" t="str">
        <f>IF(Team!$A27="","",Team!$A27)</f>
        <v/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8" t="str">
        <f>IF(Team!$A28="","",Team!$A28)</f>
        <v/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8" t="str">
        <f>IF(Team!$A29="","",Team!$A29)</f>
        <v/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8" t="str">
        <f>IF(Team!$A30="","",Team!$A30)</f>
        <v/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8" t="str">
        <f>IF(Team!$A31="","",Team!$A31)</f>
        <v/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8" t="str">
        <f>IF(Team!$A32="","",Team!$A32)</f>
        <v/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8" t="str">
        <f>IF(Team!$A33="","",Team!$A33)</f>
        <v/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8" t="str">
        <f>IF(Team!$A34="","",Team!$A34)</f>
        <v/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8" t="str">
        <f>IF(Team!$A35="","",Team!$A35)</f>
        <v/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8" t="str">
        <f>IF(Team!$A36="","",Team!$A36)</f>
        <v/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8" t="str">
        <f>IF(Team!$A37="","",Team!$A37)</f>
        <v/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8" t="str">
        <f>IF(Team!$A38="","",Team!$A38)</f>
        <v/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8" t="str">
        <f>IF(Team!$A39="","",Team!$A39)</f>
        <v/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8" t="str">
        <f>IF(Team!$A40="","",Team!$A40)</f>
        <v/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8" t="str">
        <f>IF(Team!$A41="","",Team!$A41)</f>
        <v/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8" t="str">
        <f>IF(Team!$A42="","",Team!$A42)</f>
        <v/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8" t="str">
        <f>IF(Team!$A43="","",Team!$A43)</f>
        <v/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8" t="str">
        <f>IF(Team!$A44="","",Team!$A44)</f>
        <v/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31" t="s">
        <v>69</v>
      </c>
      <c r="B46" s="32">
        <f t="shared" ref="B46:AF46" si="3">COUNTIF(B6:B45,"H")+COUNTIF(B6:B45,"S")+COUNTIF(B6:B45,"O")+0.5*COUNTIF(B6:B45,"HD")</f>
        <v>0</v>
      </c>
      <c r="C46" s="32">
        <f t="shared" si="3"/>
        <v>0</v>
      </c>
      <c r="D46" s="32">
        <f t="shared" si="3"/>
        <v>0</v>
      </c>
      <c r="E46" s="32">
        <f t="shared" si="3"/>
        <v>0</v>
      </c>
      <c r="F46" s="32">
        <f t="shared" si="3"/>
        <v>0</v>
      </c>
      <c r="G46" s="32">
        <f t="shared" si="3"/>
        <v>0</v>
      </c>
      <c r="H46" s="32">
        <f t="shared" si="3"/>
        <v>0</v>
      </c>
      <c r="I46" s="32">
        <f t="shared" si="3"/>
        <v>0</v>
      </c>
      <c r="J46" s="32">
        <f t="shared" si="3"/>
        <v>0</v>
      </c>
      <c r="K46" s="32">
        <f t="shared" si="3"/>
        <v>0</v>
      </c>
      <c r="L46" s="32">
        <f t="shared" si="3"/>
        <v>0</v>
      </c>
      <c r="M46" s="32">
        <f t="shared" si="3"/>
        <v>0</v>
      </c>
      <c r="N46" s="32">
        <f t="shared" si="3"/>
        <v>0</v>
      </c>
      <c r="O46" s="32">
        <f t="shared" si="3"/>
        <v>0</v>
      </c>
      <c r="P46" s="32">
        <f t="shared" si="3"/>
        <v>0</v>
      </c>
      <c r="Q46" s="32">
        <f t="shared" si="3"/>
        <v>0</v>
      </c>
      <c r="R46" s="32">
        <f t="shared" si="3"/>
        <v>0</v>
      </c>
      <c r="S46" s="32">
        <f t="shared" si="3"/>
        <v>0</v>
      </c>
      <c r="T46" s="32">
        <f t="shared" si="3"/>
        <v>0</v>
      </c>
      <c r="U46" s="32">
        <f t="shared" si="3"/>
        <v>0</v>
      </c>
      <c r="V46" s="32">
        <f t="shared" si="3"/>
        <v>0</v>
      </c>
      <c r="W46" s="32">
        <f t="shared" si="3"/>
        <v>0</v>
      </c>
      <c r="X46" s="32">
        <f t="shared" si="3"/>
        <v>0</v>
      </c>
      <c r="Y46" s="32">
        <f t="shared" si="3"/>
        <v>0</v>
      </c>
      <c r="Z46" s="32">
        <f t="shared" si="3"/>
        <v>0</v>
      </c>
      <c r="AA46" s="32">
        <f t="shared" si="3"/>
        <v>0</v>
      </c>
      <c r="AB46" s="32">
        <f t="shared" si="3"/>
        <v>0</v>
      </c>
      <c r="AC46" s="32">
        <f t="shared" si="3"/>
        <v>0</v>
      </c>
      <c r="AD46" s="32">
        <f t="shared" si="3"/>
        <v>0</v>
      </c>
      <c r="AE46" s="32">
        <f t="shared" si="3"/>
        <v>0</v>
      </c>
      <c r="AF46" s="32">
        <f t="shared" si="3"/>
        <v>0</v>
      </c>
    </row>
  </sheetData>
  <conditionalFormatting sqref="B3:AF3">
    <cfRule type="expression" dxfId="23" priority="6" stopIfTrue="1">
      <formula>B$5&lt;&gt;""</formula>
    </cfRule>
  </conditionalFormatting>
  <conditionalFormatting sqref="B4:AF4">
    <cfRule type="expression" dxfId="22" priority="5" stopIfTrue="1">
      <formula>B$5&lt;&gt;""</formula>
    </cfRule>
  </conditionalFormatting>
  <conditionalFormatting sqref="B5:AF45">
    <cfRule type="expression" dxfId="21" priority="7" stopIfTrue="1">
      <formula>B$5&lt;&gt;""</formula>
    </cfRule>
  </conditionalFormatting>
  <conditionalFormatting sqref="B6:AF45">
    <cfRule type="expression" dxfId="20" priority="1" stopIfTrue="1">
      <formula>B6="H"</formula>
    </cfRule>
    <cfRule type="expression" dxfId="19" priority="2" stopIfTrue="1">
      <formula>B6="HD"</formula>
    </cfRule>
    <cfRule type="expression" dxfId="18" priority="3" stopIfTrue="1">
      <formula>B6="S"</formula>
    </cfRule>
    <cfRule type="expression" dxfId="17" priority="4" stopIfTrue="1">
      <formula>B6="O"</formula>
    </cfRule>
    <cfRule type="expression" dxfId="16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B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79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59</v>
      </c>
      <c r="C3" s="21" t="s">
        <v>63</v>
      </c>
      <c r="D3" s="21" t="s">
        <v>59</v>
      </c>
      <c r="E3" s="21" t="s">
        <v>60</v>
      </c>
      <c r="F3" s="22" t="s">
        <v>61</v>
      </c>
      <c r="G3" s="22" t="s">
        <v>61</v>
      </c>
      <c r="H3" s="21" t="s">
        <v>62</v>
      </c>
      <c r="I3" s="21" t="s">
        <v>59</v>
      </c>
      <c r="J3" s="21" t="s">
        <v>63</v>
      </c>
      <c r="K3" s="21" t="s">
        <v>59</v>
      </c>
      <c r="L3" s="21" t="s">
        <v>60</v>
      </c>
      <c r="M3" s="22" t="s">
        <v>61</v>
      </c>
      <c r="N3" s="22" t="s">
        <v>61</v>
      </c>
      <c r="O3" s="21" t="s">
        <v>62</v>
      </c>
      <c r="P3" s="21" t="s">
        <v>59</v>
      </c>
      <c r="Q3" s="21" t="s">
        <v>63</v>
      </c>
      <c r="R3" s="21" t="s">
        <v>59</v>
      </c>
      <c r="S3" s="21" t="s">
        <v>60</v>
      </c>
      <c r="T3" s="22" t="s">
        <v>61</v>
      </c>
      <c r="U3" s="22" t="s">
        <v>61</v>
      </c>
      <c r="V3" s="21" t="s">
        <v>62</v>
      </c>
      <c r="W3" s="21" t="s">
        <v>59</v>
      </c>
      <c r="X3" s="21" t="s">
        <v>63</v>
      </c>
      <c r="Y3" s="21" t="s">
        <v>59</v>
      </c>
      <c r="Z3" s="21" t="s">
        <v>60</v>
      </c>
      <c r="AA3" s="22" t="s">
        <v>61</v>
      </c>
      <c r="AB3" s="22" t="s">
        <v>61</v>
      </c>
      <c r="AC3" s="21" t="s">
        <v>62</v>
      </c>
      <c r="AD3" s="21" t="s">
        <v>59</v>
      </c>
      <c r="AE3" s="23"/>
      <c r="AF3" s="23"/>
    </row>
    <row r="4" spans="1:35" x14ac:dyDescent="0.2">
      <c r="A4" s="24" t="s">
        <v>38</v>
      </c>
      <c r="B4" s="25">
        <v>46784</v>
      </c>
      <c r="C4" s="25">
        <v>46785</v>
      </c>
      <c r="D4" s="25">
        <v>46786</v>
      </c>
      <c r="E4" s="25">
        <v>46787</v>
      </c>
      <c r="F4" s="25">
        <v>46788</v>
      </c>
      <c r="G4" s="25">
        <v>46789</v>
      </c>
      <c r="H4" s="25">
        <v>46790</v>
      </c>
      <c r="I4" s="25">
        <v>46791</v>
      </c>
      <c r="J4" s="25">
        <v>46792</v>
      </c>
      <c r="K4" s="25">
        <v>46793</v>
      </c>
      <c r="L4" s="25">
        <v>46794</v>
      </c>
      <c r="M4" s="25">
        <v>46795</v>
      </c>
      <c r="N4" s="25">
        <v>46796</v>
      </c>
      <c r="O4" s="25">
        <v>46797</v>
      </c>
      <c r="P4" s="25">
        <v>46798</v>
      </c>
      <c r="Q4" s="25">
        <v>46799</v>
      </c>
      <c r="R4" s="25">
        <v>46800</v>
      </c>
      <c r="S4" s="25">
        <v>46801</v>
      </c>
      <c r="T4" s="25">
        <v>46802</v>
      </c>
      <c r="U4" s="25">
        <v>46803</v>
      </c>
      <c r="V4" s="25">
        <v>46804</v>
      </c>
      <c r="W4" s="25">
        <v>46805</v>
      </c>
      <c r="X4" s="25">
        <v>46806</v>
      </c>
      <c r="Y4" s="25">
        <v>46807</v>
      </c>
      <c r="Z4" s="25">
        <v>46808</v>
      </c>
      <c r="AA4" s="25">
        <v>46809</v>
      </c>
      <c r="AB4" s="25">
        <v>46810</v>
      </c>
      <c r="AC4" s="25">
        <v>46811</v>
      </c>
      <c r="AD4" s="25">
        <v>46812</v>
      </c>
      <c r="AE4" s="23"/>
      <c r="AF4" s="23"/>
      <c r="AG4" s="26" t="s">
        <v>64</v>
      </c>
      <c r="AH4" s="26" t="s">
        <v>65</v>
      </c>
      <c r="AI4" s="26" t="s">
        <v>66</v>
      </c>
    </row>
    <row r="5" spans="1:35" x14ac:dyDescent="0.2">
      <c r="A5" s="6" t="s">
        <v>67</v>
      </c>
      <c r="B5" s="27" t="str">
        <f>IF(COUNTIFS('Bank holidays'!$A$2:$A$75,B$4,'Bank holidays'!$B$2:$B$75,'Start here'!$B$5)&gt;0,IF('Start here'!$B$5="Ireland","PH","BH"),"")</f>
        <v/>
      </c>
      <c r="C5" s="27" t="str">
        <f>IF(COUNTIFS('Bank holidays'!$A$2:$A$75,C$4,'Bank holidays'!$B$2:$B$75,'Start here'!$B$5)&gt;0,IF('Start here'!$B$5="Ireland","PH","BH"),"")</f>
        <v/>
      </c>
      <c r="D5" s="27" t="str">
        <f>IF(COUNTIFS('Bank holidays'!$A$2:$A$75,D$4,'Bank holidays'!$B$2:$B$75,'Start here'!$B$5)&gt;0,IF('Start here'!$B$5="Ireland","PH","BH"),"")</f>
        <v/>
      </c>
      <c r="E5" s="27" t="str">
        <f>IF(COUNTIFS('Bank holidays'!$A$2:$A$75,E$4,'Bank holidays'!$B$2:$B$75,'Start here'!$B$5)&gt;0,IF('Start here'!$B$5="Ireland","PH","BH"),"")</f>
        <v/>
      </c>
      <c r="F5" s="27" t="str">
        <f>IF(COUNTIFS('Bank holidays'!$A$2:$A$75,F$4,'Bank holidays'!$B$2:$B$75,'Start here'!$B$5)&gt;0,IF('Start here'!$B$5="Ireland","PH","BH"),"")</f>
        <v/>
      </c>
      <c r="G5" s="27" t="str">
        <f>IF(COUNTIFS('Bank holidays'!$A$2:$A$75,G$4,'Bank holidays'!$B$2:$B$75,'Start here'!$B$5)&gt;0,IF('Start here'!$B$5="Ireland","PH","BH"),"")</f>
        <v/>
      </c>
      <c r="H5" s="27" t="str">
        <f>IF(COUNTIFS('Bank holidays'!$A$2:$A$75,H$4,'Bank holidays'!$B$2:$B$75,'Start here'!$B$5)&gt;0,IF('Start here'!$B$5="Ireland","PH","BH"),"")</f>
        <v/>
      </c>
      <c r="I5" s="27" t="str">
        <f>IF(COUNTIFS('Bank holidays'!$A$2:$A$75,I$4,'Bank holidays'!$B$2:$B$75,'Start here'!$B$5)&gt;0,IF('Start here'!$B$5="Ireland","PH","BH"),"")</f>
        <v/>
      </c>
      <c r="J5" s="27" t="str">
        <f>IF(COUNTIFS('Bank holidays'!$A$2:$A$75,J$4,'Bank holidays'!$B$2:$B$75,'Start here'!$B$5)&gt;0,IF('Start here'!$B$5="Ireland","PH","BH"),"")</f>
        <v/>
      </c>
      <c r="K5" s="27" t="str">
        <f>IF(COUNTIFS('Bank holidays'!$A$2:$A$75,K$4,'Bank holidays'!$B$2:$B$75,'Start here'!$B$5)&gt;0,IF('Start here'!$B$5="Ireland","PH","BH"),"")</f>
        <v/>
      </c>
      <c r="L5" s="27" t="str">
        <f>IF(COUNTIFS('Bank holidays'!$A$2:$A$75,L$4,'Bank holidays'!$B$2:$B$75,'Start here'!$B$5)&gt;0,IF('Start here'!$B$5="Ireland","PH","BH"),"")</f>
        <v/>
      </c>
      <c r="M5" s="27" t="str">
        <f>IF(COUNTIFS('Bank holidays'!$A$2:$A$75,M$4,'Bank holidays'!$B$2:$B$75,'Start here'!$B$5)&gt;0,IF('Start here'!$B$5="Ireland","PH","BH"),"")</f>
        <v/>
      </c>
      <c r="N5" s="27" t="str">
        <f>IF(COUNTIFS('Bank holidays'!$A$2:$A$75,N$4,'Bank holidays'!$B$2:$B$75,'Start here'!$B$5)&gt;0,IF('Start here'!$B$5="Ireland","PH","BH"),"")</f>
        <v/>
      </c>
      <c r="O5" s="27" t="str">
        <f>IF(COUNTIFS('Bank holidays'!$A$2:$A$75,O$4,'Bank holidays'!$B$2:$B$75,'Start here'!$B$5)&gt;0,IF('Start here'!$B$5="Ireland","PH","BH"),"")</f>
        <v/>
      </c>
      <c r="P5" s="27" t="str">
        <f>IF(COUNTIFS('Bank holidays'!$A$2:$A$75,P$4,'Bank holidays'!$B$2:$B$75,'Start here'!$B$5)&gt;0,IF('Start here'!$B$5="Ireland","PH","BH"),"")</f>
        <v/>
      </c>
      <c r="Q5" s="27" t="str">
        <f>IF(COUNTIFS('Bank holidays'!$A$2:$A$75,Q$4,'Bank holidays'!$B$2:$B$75,'Start here'!$B$5)&gt;0,IF('Start here'!$B$5="Ireland","PH","BH"),"")</f>
        <v/>
      </c>
      <c r="R5" s="27" t="str">
        <f>IF(COUNTIFS('Bank holidays'!$A$2:$A$75,R$4,'Bank holidays'!$B$2:$B$75,'Start here'!$B$5)&gt;0,IF('Start here'!$B$5="Ireland","PH","BH"),"")</f>
        <v/>
      </c>
      <c r="S5" s="27" t="str">
        <f>IF(COUNTIFS('Bank holidays'!$A$2:$A$75,S$4,'Bank holidays'!$B$2:$B$75,'Start here'!$B$5)&gt;0,IF('Start here'!$B$5="Ireland","PH","BH"),"")</f>
        <v/>
      </c>
      <c r="T5" s="27" t="str">
        <f>IF(COUNTIFS('Bank holidays'!$A$2:$A$75,T$4,'Bank holidays'!$B$2:$B$75,'Start here'!$B$5)&gt;0,IF('Start here'!$B$5="Ireland","PH","BH"),"")</f>
        <v/>
      </c>
      <c r="U5" s="27" t="str">
        <f>IF(COUNTIFS('Bank holidays'!$A$2:$A$75,U$4,'Bank holidays'!$B$2:$B$75,'Start here'!$B$5)&gt;0,IF('Start here'!$B$5="Ireland","PH","BH"),"")</f>
        <v/>
      </c>
      <c r="V5" s="27" t="str">
        <f>IF(COUNTIFS('Bank holidays'!$A$2:$A$75,V$4,'Bank holidays'!$B$2:$B$75,'Start here'!$B$5)&gt;0,IF('Start here'!$B$5="Ireland","PH","BH"),"")</f>
        <v/>
      </c>
      <c r="W5" s="27" t="str">
        <f>IF(COUNTIFS('Bank holidays'!$A$2:$A$75,W$4,'Bank holidays'!$B$2:$B$75,'Start here'!$B$5)&gt;0,IF('Start here'!$B$5="Ireland","PH","BH"),"")</f>
        <v/>
      </c>
      <c r="X5" s="27" t="str">
        <f>IF(COUNTIFS('Bank holidays'!$A$2:$A$75,X$4,'Bank holidays'!$B$2:$B$75,'Start here'!$B$5)&gt;0,IF('Start here'!$B$5="Ireland","PH","BH"),"")</f>
        <v/>
      </c>
      <c r="Y5" s="27" t="str">
        <f>IF(COUNTIFS('Bank holidays'!$A$2:$A$75,Y$4,'Bank holidays'!$B$2:$B$75,'Start here'!$B$5)&gt;0,IF('Start here'!$B$5="Ireland","PH","BH"),"")</f>
        <v/>
      </c>
      <c r="Z5" s="27" t="str">
        <f>IF(COUNTIFS('Bank holidays'!$A$2:$A$75,Z$4,'Bank holidays'!$B$2:$B$75,'Start here'!$B$5)&gt;0,IF('Start here'!$B$5="Ireland","PH","BH"),"")</f>
        <v/>
      </c>
      <c r="AA5" s="27" t="str">
        <f>IF(COUNTIFS('Bank holidays'!$A$2:$A$75,AA$4,'Bank holidays'!$B$2:$B$75,'Start here'!$B$5)&gt;0,IF('Start here'!$B$5="Ireland","PH","BH"),"")</f>
        <v/>
      </c>
      <c r="AB5" s="27" t="str">
        <f>IF(COUNTIFS('Bank holidays'!$A$2:$A$75,AB$4,'Bank holidays'!$B$2:$B$75,'Start here'!$B$5)&gt;0,IF('Start here'!$B$5="Ireland","PH","BH"),"")</f>
        <v/>
      </c>
      <c r="AC5" s="27" t="str">
        <f>IF(COUNTIFS('Bank holidays'!$A$2:$A$75,AC$4,'Bank holidays'!$B$2:$B$75,'Start here'!$B$5)&gt;0,IF('Start here'!$B$5="Ireland","PH","BH"),"")</f>
        <v/>
      </c>
      <c r="AD5" s="27" t="str">
        <f>IF(COUNTIFS('Bank holidays'!$A$2:$A$75,AD$4,'Bank holidays'!$B$2:$B$75,'Start here'!$B$5)&gt;0,IF('Start here'!$B$5="Ireland","PH","BH"),"")</f>
        <v/>
      </c>
      <c r="AE5" s="23"/>
      <c r="AF5" s="23"/>
    </row>
    <row r="6" spans="1:35" x14ac:dyDescent="0.2">
      <c r="A6" s="28" t="str">
        <f>IF(Team!$A5="","",Team!$A5)</f>
        <v>Alex Morgan (example, overwrite me)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30"/>
      <c r="AF6" s="30"/>
      <c r="AG6" s="20">
        <f t="shared" ref="AG6:AG45" si="0">IF($A6="","",COUNTIFS($B6:$AD6,"H",$B$5:$AD$5,"&lt;&gt;BH",$B$5:$AD$5,"&lt;&gt;PH")+0.5*COUNTIFS($B6:$AD6,"HD",$B$5:$AD$5,"&lt;&gt;BH",$B$5:$AD$5,"&lt;&gt;PH"))</f>
        <v>0</v>
      </c>
      <c r="AH6" s="19">
        <f t="shared" ref="AH6:AH45" si="1">IF($A6="","",COUNTIF($B6:$AD6,"S"))</f>
        <v>0</v>
      </c>
      <c r="AI6" s="19">
        <f t="shared" ref="AI6:AI45" si="2">IF($A6="","",COUNTIF($B6:$AD6,"O"))</f>
        <v>0</v>
      </c>
    </row>
    <row r="7" spans="1:35" x14ac:dyDescent="0.2">
      <c r="A7" s="28" t="str">
        <f>IF(Team!$A6="","",Team!$A6)</f>
        <v/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30"/>
      <c r="AF7" s="30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8" t="str">
        <f>IF(Team!$A7="","",Team!$A7)</f>
        <v/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30"/>
      <c r="AF8" s="30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8" t="str">
        <f>IF(Team!$A8="","",Team!$A8)</f>
        <v/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30"/>
      <c r="AF9" s="30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8" t="str">
        <f>IF(Team!$A9="","",Team!$A9)</f>
        <v/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30"/>
      <c r="AF10" s="30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8" t="str">
        <f>IF(Team!$A10="","",Team!$A10)</f>
        <v/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30"/>
      <c r="AF11" s="30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8" t="str">
        <f>IF(Team!$A11="","",Team!$A11)</f>
        <v/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30"/>
      <c r="AF12" s="30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8" t="str">
        <f>IF(Team!$A12="","",Team!$A12)</f>
        <v/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30"/>
      <c r="AF13" s="30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8" t="str">
        <f>IF(Team!$A13="","",Team!$A13)</f>
        <v/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30"/>
      <c r="AF14" s="30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8" t="str">
        <f>IF(Team!$A14="","",Team!$A14)</f>
        <v/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30"/>
      <c r="AF15" s="30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8" t="str">
        <f>IF(Team!$A15="","",Team!$A15)</f>
        <v/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30"/>
      <c r="AF16" s="30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8" t="str">
        <f>IF(Team!$A16="","",Team!$A16)</f>
        <v/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30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8" t="str">
        <f>IF(Team!$A17="","",Team!$A17)</f>
        <v/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30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8" t="str">
        <f>IF(Team!$A18="","",Team!$A18)</f>
        <v/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30"/>
      <c r="AF19" s="30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8" t="str">
        <f>IF(Team!$A19="","",Team!$A19)</f>
        <v/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30"/>
      <c r="AF20" s="30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8" t="str">
        <f>IF(Team!$A20="","",Team!$A20)</f>
        <v/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30"/>
      <c r="AF21" s="30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8" t="str">
        <f>IF(Team!$A21="","",Team!$A21)</f>
        <v/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30"/>
      <c r="AF22" s="30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8" t="str">
        <f>IF(Team!$A22="","",Team!$A22)</f>
        <v/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30"/>
      <c r="AF23" s="30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8" t="str">
        <f>IF(Team!$A23="","",Team!$A23)</f>
        <v/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30"/>
      <c r="AF24" s="30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8" t="str">
        <f>IF(Team!$A24="","",Team!$A24)</f>
        <v/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30"/>
      <c r="AF25" s="30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8" t="str">
        <f>IF(Team!$A25="","",Team!$A25)</f>
        <v/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30"/>
      <c r="AF26" s="30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8" t="str">
        <f>IF(Team!$A26="","",Team!$A26)</f>
        <v/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30"/>
      <c r="AF27" s="30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8" t="str">
        <f>IF(Team!$A27="","",Team!$A27)</f>
        <v/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30"/>
      <c r="AF28" s="30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8" t="str">
        <f>IF(Team!$A28="","",Team!$A28)</f>
        <v/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30"/>
      <c r="AF29" s="30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8" t="str">
        <f>IF(Team!$A29="","",Team!$A29)</f>
        <v/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30"/>
      <c r="AF30" s="30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8" t="str">
        <f>IF(Team!$A30="","",Team!$A30)</f>
        <v/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30"/>
      <c r="AF31" s="30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8" t="str">
        <f>IF(Team!$A31="","",Team!$A31)</f>
        <v/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30"/>
      <c r="AF32" s="30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8" t="str">
        <f>IF(Team!$A32="","",Team!$A32)</f>
        <v/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30"/>
      <c r="AF33" s="30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8" t="str">
        <f>IF(Team!$A33="","",Team!$A33)</f>
        <v/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30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8" t="str">
        <f>IF(Team!$A34="","",Team!$A34)</f>
        <v/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30"/>
      <c r="AF35" s="30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8" t="str">
        <f>IF(Team!$A35="","",Team!$A35)</f>
        <v/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30"/>
      <c r="AF36" s="30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8" t="str">
        <f>IF(Team!$A36="","",Team!$A36)</f>
        <v/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30"/>
      <c r="AF37" s="30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8" t="str">
        <f>IF(Team!$A37="","",Team!$A37)</f>
        <v/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30"/>
      <c r="AF38" s="30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8" t="str">
        <f>IF(Team!$A38="","",Team!$A38)</f>
        <v/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30"/>
      <c r="AF39" s="30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8" t="str">
        <f>IF(Team!$A39="","",Team!$A39)</f>
        <v/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30"/>
      <c r="AF40" s="30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8" t="str">
        <f>IF(Team!$A40="","",Team!$A40)</f>
        <v/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30"/>
      <c r="AF41" s="30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8" t="str">
        <f>IF(Team!$A41="","",Team!$A41)</f>
        <v/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30"/>
      <c r="AF42" s="30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8" t="str">
        <f>IF(Team!$A42="","",Team!$A42)</f>
        <v/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30"/>
      <c r="AF43" s="30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8" t="str">
        <f>IF(Team!$A43="","",Team!$A43)</f>
        <v/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30"/>
      <c r="AF44" s="30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8" t="str">
        <f>IF(Team!$A44="","",Team!$A44)</f>
        <v/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30"/>
      <c r="AF45" s="30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31" t="s">
        <v>69</v>
      </c>
      <c r="B46" s="32">
        <f t="shared" ref="B46:AD46" si="3">COUNTIF(B6:B45,"H")+COUNTIF(B6:B45,"S")+COUNTIF(B6:B45,"O")+0.5*COUNTIF(B6:B45,"HD")</f>
        <v>0</v>
      </c>
      <c r="C46" s="32">
        <f t="shared" si="3"/>
        <v>0</v>
      </c>
      <c r="D46" s="32">
        <f t="shared" si="3"/>
        <v>0</v>
      </c>
      <c r="E46" s="32">
        <f t="shared" si="3"/>
        <v>0</v>
      </c>
      <c r="F46" s="32">
        <f t="shared" si="3"/>
        <v>0</v>
      </c>
      <c r="G46" s="32">
        <f t="shared" si="3"/>
        <v>0</v>
      </c>
      <c r="H46" s="32">
        <f t="shared" si="3"/>
        <v>0</v>
      </c>
      <c r="I46" s="32">
        <f t="shared" si="3"/>
        <v>0</v>
      </c>
      <c r="J46" s="32">
        <f t="shared" si="3"/>
        <v>0</v>
      </c>
      <c r="K46" s="32">
        <f t="shared" si="3"/>
        <v>0</v>
      </c>
      <c r="L46" s="32">
        <f t="shared" si="3"/>
        <v>0</v>
      </c>
      <c r="M46" s="32">
        <f t="shared" si="3"/>
        <v>0</v>
      </c>
      <c r="N46" s="32">
        <f t="shared" si="3"/>
        <v>0</v>
      </c>
      <c r="O46" s="32">
        <f t="shared" si="3"/>
        <v>0</v>
      </c>
      <c r="P46" s="32">
        <f t="shared" si="3"/>
        <v>0</v>
      </c>
      <c r="Q46" s="32">
        <f t="shared" si="3"/>
        <v>0</v>
      </c>
      <c r="R46" s="32">
        <f t="shared" si="3"/>
        <v>0</v>
      </c>
      <c r="S46" s="32">
        <f t="shared" si="3"/>
        <v>0</v>
      </c>
      <c r="T46" s="32">
        <f t="shared" si="3"/>
        <v>0</v>
      </c>
      <c r="U46" s="32">
        <f t="shared" si="3"/>
        <v>0</v>
      </c>
      <c r="V46" s="32">
        <f t="shared" si="3"/>
        <v>0</v>
      </c>
      <c r="W46" s="32">
        <f t="shared" si="3"/>
        <v>0</v>
      </c>
      <c r="X46" s="32">
        <f t="shared" si="3"/>
        <v>0</v>
      </c>
      <c r="Y46" s="32">
        <f t="shared" si="3"/>
        <v>0</v>
      </c>
      <c r="Z46" s="32">
        <f t="shared" si="3"/>
        <v>0</v>
      </c>
      <c r="AA46" s="32">
        <f t="shared" si="3"/>
        <v>0</v>
      </c>
      <c r="AB46" s="32">
        <f t="shared" si="3"/>
        <v>0</v>
      </c>
      <c r="AC46" s="32">
        <f t="shared" si="3"/>
        <v>0</v>
      </c>
      <c r="AD46" s="32">
        <f t="shared" si="3"/>
        <v>0</v>
      </c>
      <c r="AE46" s="33"/>
      <c r="AF46" s="33"/>
    </row>
  </sheetData>
  <conditionalFormatting sqref="B3:AD3">
    <cfRule type="expression" dxfId="15" priority="6" stopIfTrue="1">
      <formula>B$5&lt;&gt;""</formula>
    </cfRule>
  </conditionalFormatting>
  <conditionalFormatting sqref="B4:AD4">
    <cfRule type="expression" dxfId="14" priority="5" stopIfTrue="1">
      <formula>B$5&lt;&gt;""</formula>
    </cfRule>
  </conditionalFormatting>
  <conditionalFormatting sqref="B5:AD45">
    <cfRule type="expression" dxfId="13" priority="7" stopIfTrue="1">
      <formula>B$5&lt;&gt;""</formula>
    </cfRule>
  </conditionalFormatting>
  <conditionalFormatting sqref="B6:AD45">
    <cfRule type="expression" dxfId="12" priority="1" stopIfTrue="1">
      <formula>B6="H"</formula>
    </cfRule>
    <cfRule type="expression" dxfId="11" priority="2" stopIfTrue="1">
      <formula>B6="HD"</formula>
    </cfRule>
    <cfRule type="expression" dxfId="10" priority="3" stopIfTrue="1">
      <formula>B6="S"</formula>
    </cfRule>
    <cfRule type="expression" dxfId="9" priority="4" stopIfTrue="1">
      <formula>B6="O"</formula>
    </cfRule>
    <cfRule type="expression" dxfId="8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D45" xr:uid="{00000000-0002-0000-0C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80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63</v>
      </c>
      <c r="C3" s="21" t="s">
        <v>59</v>
      </c>
      <c r="D3" s="21" t="s">
        <v>60</v>
      </c>
      <c r="E3" s="22" t="s">
        <v>61</v>
      </c>
      <c r="F3" s="22" t="s">
        <v>61</v>
      </c>
      <c r="G3" s="21" t="s">
        <v>62</v>
      </c>
      <c r="H3" s="21" t="s">
        <v>59</v>
      </c>
      <c r="I3" s="21" t="s">
        <v>63</v>
      </c>
      <c r="J3" s="21" t="s">
        <v>59</v>
      </c>
      <c r="K3" s="21" t="s">
        <v>60</v>
      </c>
      <c r="L3" s="22" t="s">
        <v>61</v>
      </c>
      <c r="M3" s="22" t="s">
        <v>61</v>
      </c>
      <c r="N3" s="21" t="s">
        <v>62</v>
      </c>
      <c r="O3" s="21" t="s">
        <v>59</v>
      </c>
      <c r="P3" s="21" t="s">
        <v>63</v>
      </c>
      <c r="Q3" s="21" t="s">
        <v>59</v>
      </c>
      <c r="R3" s="21" t="s">
        <v>60</v>
      </c>
      <c r="S3" s="22" t="s">
        <v>61</v>
      </c>
      <c r="T3" s="22" t="s">
        <v>61</v>
      </c>
      <c r="U3" s="21" t="s">
        <v>62</v>
      </c>
      <c r="V3" s="21" t="s">
        <v>59</v>
      </c>
      <c r="W3" s="21" t="s">
        <v>63</v>
      </c>
      <c r="X3" s="21" t="s">
        <v>59</v>
      </c>
      <c r="Y3" s="21" t="s">
        <v>60</v>
      </c>
      <c r="Z3" s="22" t="s">
        <v>61</v>
      </c>
      <c r="AA3" s="22" t="s">
        <v>61</v>
      </c>
      <c r="AB3" s="21" t="s">
        <v>62</v>
      </c>
      <c r="AC3" s="21" t="s">
        <v>59</v>
      </c>
      <c r="AD3" s="21" t="s">
        <v>63</v>
      </c>
      <c r="AE3" s="21" t="s">
        <v>59</v>
      </c>
      <c r="AF3" s="21" t="s">
        <v>60</v>
      </c>
    </row>
    <row r="4" spans="1:35" x14ac:dyDescent="0.2">
      <c r="A4" s="24" t="s">
        <v>38</v>
      </c>
      <c r="B4" s="25">
        <v>46813</v>
      </c>
      <c r="C4" s="25">
        <v>46814</v>
      </c>
      <c r="D4" s="25">
        <v>46815</v>
      </c>
      <c r="E4" s="25">
        <v>46816</v>
      </c>
      <c r="F4" s="25">
        <v>46817</v>
      </c>
      <c r="G4" s="25">
        <v>46818</v>
      </c>
      <c r="H4" s="25">
        <v>46819</v>
      </c>
      <c r="I4" s="25">
        <v>46820</v>
      </c>
      <c r="J4" s="25">
        <v>46821</v>
      </c>
      <c r="K4" s="25">
        <v>46822</v>
      </c>
      <c r="L4" s="25">
        <v>46823</v>
      </c>
      <c r="M4" s="25">
        <v>46824</v>
      </c>
      <c r="N4" s="25">
        <v>46825</v>
      </c>
      <c r="O4" s="25">
        <v>46826</v>
      </c>
      <c r="P4" s="25">
        <v>46827</v>
      </c>
      <c r="Q4" s="25">
        <v>46828</v>
      </c>
      <c r="R4" s="25">
        <v>46829</v>
      </c>
      <c r="S4" s="25">
        <v>46830</v>
      </c>
      <c r="T4" s="25">
        <v>46831</v>
      </c>
      <c r="U4" s="25">
        <v>46832</v>
      </c>
      <c r="V4" s="25">
        <v>46833</v>
      </c>
      <c r="W4" s="25">
        <v>46834</v>
      </c>
      <c r="X4" s="25">
        <v>46835</v>
      </c>
      <c r="Y4" s="25">
        <v>46836</v>
      </c>
      <c r="Z4" s="25">
        <v>46837</v>
      </c>
      <c r="AA4" s="25">
        <v>46838</v>
      </c>
      <c r="AB4" s="25">
        <v>46839</v>
      </c>
      <c r="AC4" s="25">
        <v>46840</v>
      </c>
      <c r="AD4" s="25">
        <v>46841</v>
      </c>
      <c r="AE4" s="25">
        <v>46842</v>
      </c>
      <c r="AF4" s="25">
        <v>46843</v>
      </c>
      <c r="AG4" s="26" t="s">
        <v>64</v>
      </c>
      <c r="AH4" s="26" t="s">
        <v>65</v>
      </c>
      <c r="AI4" s="26" t="s">
        <v>66</v>
      </c>
    </row>
    <row r="5" spans="1:35" x14ac:dyDescent="0.2">
      <c r="A5" s="6" t="s">
        <v>67</v>
      </c>
      <c r="B5" s="27" t="str">
        <f>IF(COUNTIFS('Bank holidays'!$A$2:$A$75,B$4,'Bank holidays'!$B$2:$B$75,'Start here'!$B$5)&gt;0,IF('Start here'!$B$5="Ireland","PH","BH"),"")</f>
        <v/>
      </c>
      <c r="C5" s="27" t="str">
        <f>IF(COUNTIFS('Bank holidays'!$A$2:$A$75,C$4,'Bank holidays'!$B$2:$B$75,'Start here'!$B$5)&gt;0,IF('Start here'!$B$5="Ireland","PH","BH"),"")</f>
        <v/>
      </c>
      <c r="D5" s="27" t="str">
        <f>IF(COUNTIFS('Bank holidays'!$A$2:$A$75,D$4,'Bank holidays'!$B$2:$B$75,'Start here'!$B$5)&gt;0,IF('Start here'!$B$5="Ireland","PH","BH"),"")</f>
        <v/>
      </c>
      <c r="E5" s="27" t="str">
        <f>IF(COUNTIFS('Bank holidays'!$A$2:$A$75,E$4,'Bank holidays'!$B$2:$B$75,'Start here'!$B$5)&gt;0,IF('Start here'!$B$5="Ireland","PH","BH"),"")</f>
        <v/>
      </c>
      <c r="F5" s="27" t="str">
        <f>IF(COUNTIFS('Bank holidays'!$A$2:$A$75,F$4,'Bank holidays'!$B$2:$B$75,'Start here'!$B$5)&gt;0,IF('Start here'!$B$5="Ireland","PH","BH"),"")</f>
        <v/>
      </c>
      <c r="G5" s="27" t="str">
        <f>IF(COUNTIFS('Bank holidays'!$A$2:$A$75,G$4,'Bank holidays'!$B$2:$B$75,'Start here'!$B$5)&gt;0,IF('Start here'!$B$5="Ireland","PH","BH"),"")</f>
        <v/>
      </c>
      <c r="H5" s="27" t="str">
        <f>IF(COUNTIFS('Bank holidays'!$A$2:$A$75,H$4,'Bank holidays'!$B$2:$B$75,'Start here'!$B$5)&gt;0,IF('Start here'!$B$5="Ireland","PH","BH"),"")</f>
        <v/>
      </c>
      <c r="I5" s="27" t="str">
        <f>IF(COUNTIFS('Bank holidays'!$A$2:$A$75,I$4,'Bank holidays'!$B$2:$B$75,'Start here'!$B$5)&gt;0,IF('Start here'!$B$5="Ireland","PH","BH"),"")</f>
        <v/>
      </c>
      <c r="J5" s="27" t="str">
        <f>IF(COUNTIFS('Bank holidays'!$A$2:$A$75,J$4,'Bank holidays'!$B$2:$B$75,'Start here'!$B$5)&gt;0,IF('Start here'!$B$5="Ireland","PH","BH"),"")</f>
        <v/>
      </c>
      <c r="K5" s="27" t="str">
        <f>IF(COUNTIFS('Bank holidays'!$A$2:$A$75,K$4,'Bank holidays'!$B$2:$B$75,'Start here'!$B$5)&gt;0,IF('Start here'!$B$5="Ireland","PH","BH"),"")</f>
        <v/>
      </c>
      <c r="L5" s="27" t="str">
        <f>IF(COUNTIFS('Bank holidays'!$A$2:$A$75,L$4,'Bank holidays'!$B$2:$B$75,'Start here'!$B$5)&gt;0,IF('Start here'!$B$5="Ireland","PH","BH"),"")</f>
        <v/>
      </c>
      <c r="M5" s="27" t="str">
        <f>IF(COUNTIFS('Bank holidays'!$A$2:$A$75,M$4,'Bank holidays'!$B$2:$B$75,'Start here'!$B$5)&gt;0,IF('Start here'!$B$5="Ireland","PH","BH"),"")</f>
        <v/>
      </c>
      <c r="N5" s="27" t="str">
        <f>IF(COUNTIFS('Bank holidays'!$A$2:$A$75,N$4,'Bank holidays'!$B$2:$B$75,'Start here'!$B$5)&gt;0,IF('Start here'!$B$5="Ireland","PH","BH"),"")</f>
        <v/>
      </c>
      <c r="O5" s="27" t="str">
        <f>IF(COUNTIFS('Bank holidays'!$A$2:$A$75,O$4,'Bank holidays'!$B$2:$B$75,'Start here'!$B$5)&gt;0,IF('Start here'!$B$5="Ireland","PH","BH"),"")</f>
        <v/>
      </c>
      <c r="P5" s="27" t="str">
        <f>IF(COUNTIFS('Bank holidays'!$A$2:$A$75,P$4,'Bank holidays'!$B$2:$B$75,'Start here'!$B$5)&gt;0,IF('Start here'!$B$5="Ireland","PH","BH"),"")</f>
        <v/>
      </c>
      <c r="Q5" s="27" t="str">
        <f>IF(COUNTIFS('Bank holidays'!$A$2:$A$75,Q$4,'Bank holidays'!$B$2:$B$75,'Start here'!$B$5)&gt;0,IF('Start here'!$B$5="Ireland","PH","BH"),"")</f>
        <v/>
      </c>
      <c r="R5" s="27" t="str">
        <f>IF(COUNTIFS('Bank holidays'!$A$2:$A$75,R$4,'Bank holidays'!$B$2:$B$75,'Start here'!$B$5)&gt;0,IF('Start here'!$B$5="Ireland","PH","BH"),"")</f>
        <v/>
      </c>
      <c r="S5" s="27" t="str">
        <f>IF(COUNTIFS('Bank holidays'!$A$2:$A$75,S$4,'Bank holidays'!$B$2:$B$75,'Start here'!$B$5)&gt;0,IF('Start here'!$B$5="Ireland","PH","BH"),"")</f>
        <v/>
      </c>
      <c r="T5" s="27" t="str">
        <f>IF(COUNTIFS('Bank holidays'!$A$2:$A$75,T$4,'Bank holidays'!$B$2:$B$75,'Start here'!$B$5)&gt;0,IF('Start here'!$B$5="Ireland","PH","BH"),"")</f>
        <v/>
      </c>
      <c r="U5" s="27" t="str">
        <f>IF(COUNTIFS('Bank holidays'!$A$2:$A$75,U$4,'Bank holidays'!$B$2:$B$75,'Start here'!$B$5)&gt;0,IF('Start here'!$B$5="Ireland","PH","BH"),"")</f>
        <v/>
      </c>
      <c r="V5" s="27" t="str">
        <f>IF(COUNTIFS('Bank holidays'!$A$2:$A$75,V$4,'Bank holidays'!$B$2:$B$75,'Start here'!$B$5)&gt;0,IF('Start here'!$B$5="Ireland","PH","BH"),"")</f>
        <v/>
      </c>
      <c r="W5" s="27" t="str">
        <f>IF(COUNTIFS('Bank holidays'!$A$2:$A$75,W$4,'Bank holidays'!$B$2:$B$75,'Start here'!$B$5)&gt;0,IF('Start here'!$B$5="Ireland","PH","BH"),"")</f>
        <v/>
      </c>
      <c r="X5" s="27" t="str">
        <f>IF(COUNTIFS('Bank holidays'!$A$2:$A$75,X$4,'Bank holidays'!$B$2:$B$75,'Start here'!$B$5)&gt;0,IF('Start here'!$B$5="Ireland","PH","BH"),"")</f>
        <v/>
      </c>
      <c r="Y5" s="27" t="str">
        <f>IF(COUNTIFS('Bank holidays'!$A$2:$A$75,Y$4,'Bank holidays'!$B$2:$B$75,'Start here'!$B$5)&gt;0,IF('Start here'!$B$5="Ireland","PH","BH"),"")</f>
        <v/>
      </c>
      <c r="Z5" s="27" t="str">
        <f>IF(COUNTIFS('Bank holidays'!$A$2:$A$75,Z$4,'Bank holidays'!$B$2:$B$75,'Start here'!$B$5)&gt;0,IF('Start here'!$B$5="Ireland","PH","BH"),"")</f>
        <v/>
      </c>
      <c r="AA5" s="27" t="str">
        <f>IF(COUNTIFS('Bank holidays'!$A$2:$A$75,AA$4,'Bank holidays'!$B$2:$B$75,'Start here'!$B$5)&gt;0,IF('Start here'!$B$5="Ireland","PH","BH"),"")</f>
        <v/>
      </c>
      <c r="AB5" s="27" t="str">
        <f>IF(COUNTIFS('Bank holidays'!$A$2:$A$75,AB$4,'Bank holidays'!$B$2:$B$75,'Start here'!$B$5)&gt;0,IF('Start here'!$B$5="Ireland","PH","BH"),"")</f>
        <v/>
      </c>
      <c r="AC5" s="27" t="str">
        <f>IF(COUNTIFS('Bank holidays'!$A$2:$A$75,AC$4,'Bank holidays'!$B$2:$B$75,'Start here'!$B$5)&gt;0,IF('Start here'!$B$5="Ireland","PH","BH"),"")</f>
        <v/>
      </c>
      <c r="AD5" s="27" t="str">
        <f>IF(COUNTIFS('Bank holidays'!$A$2:$A$75,AD$4,'Bank holidays'!$B$2:$B$75,'Start here'!$B$5)&gt;0,IF('Start here'!$B$5="Ireland","PH","BH"),"")</f>
        <v/>
      </c>
      <c r="AE5" s="27" t="str">
        <f>IF(COUNTIFS('Bank holidays'!$A$2:$A$75,AE$4,'Bank holidays'!$B$2:$B$75,'Start here'!$B$5)&gt;0,IF('Start here'!$B$5="Ireland","PH","BH"),"")</f>
        <v/>
      </c>
      <c r="AF5" s="27" t="str">
        <f>IF(COUNTIFS('Bank holidays'!$A$2:$A$75,AF$4,'Bank holidays'!$B$2:$B$75,'Start here'!$B$5)&gt;0,IF('Start here'!$B$5="Ireland","PH","BH"),"")</f>
        <v/>
      </c>
    </row>
    <row r="6" spans="1:35" x14ac:dyDescent="0.2">
      <c r="A6" s="28" t="str">
        <f>IF(Team!$A5="","",Team!$A5)</f>
        <v>Alex Morgan (example, overwrite me)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0">
        <f t="shared" ref="AG6:AG45" si="0">IF($A6="","",COUNTIFS($B6:$AF6,"H",$B$5:$AF$5,"&lt;&gt;BH",$B$5:$AF$5,"&lt;&gt;PH")+0.5*COUNTIFS($B6:$AF6,"HD",$B$5:$AF$5,"&lt;&gt;BH",$B$5:$AF$5,"&lt;&gt;PH"))</f>
        <v>0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8" t="str">
        <f>IF(Team!$A6="","",Team!$A6)</f>
        <v/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8" t="str">
        <f>IF(Team!$A7="","",Team!$A7)</f>
        <v/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8" t="str">
        <f>IF(Team!$A8="","",Team!$A8)</f>
        <v/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8" t="str">
        <f>IF(Team!$A9="","",Team!$A9)</f>
        <v/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8" t="str">
        <f>IF(Team!$A10="","",Team!$A10)</f>
        <v/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8" t="str">
        <f>IF(Team!$A11="","",Team!$A11)</f>
        <v/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8" t="str">
        <f>IF(Team!$A12="","",Team!$A12)</f>
        <v/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8" t="str">
        <f>IF(Team!$A13="","",Team!$A13)</f>
        <v/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8" t="str">
        <f>IF(Team!$A14="","",Team!$A14)</f>
        <v/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8" t="str">
        <f>IF(Team!$A15="","",Team!$A15)</f>
        <v/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8" t="str">
        <f>IF(Team!$A16="","",Team!$A16)</f>
        <v/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8" t="str">
        <f>IF(Team!$A17="","",Team!$A17)</f>
        <v/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8" t="str">
        <f>IF(Team!$A18="","",Team!$A18)</f>
        <v/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8" t="str">
        <f>IF(Team!$A19="","",Team!$A19)</f>
        <v/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8" t="str">
        <f>IF(Team!$A20="","",Team!$A20)</f>
        <v/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8" t="str">
        <f>IF(Team!$A21="","",Team!$A21)</f>
        <v/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8" t="str">
        <f>IF(Team!$A22="","",Team!$A22)</f>
        <v/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8" t="str">
        <f>IF(Team!$A23="","",Team!$A23)</f>
        <v/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8" t="str">
        <f>IF(Team!$A24="","",Team!$A24)</f>
        <v/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8" t="str">
        <f>IF(Team!$A25="","",Team!$A25)</f>
        <v/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8" t="str">
        <f>IF(Team!$A26="","",Team!$A26)</f>
        <v/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8" t="str">
        <f>IF(Team!$A27="","",Team!$A27)</f>
        <v/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8" t="str">
        <f>IF(Team!$A28="","",Team!$A28)</f>
        <v/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8" t="str">
        <f>IF(Team!$A29="","",Team!$A29)</f>
        <v/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8" t="str">
        <f>IF(Team!$A30="","",Team!$A30)</f>
        <v/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8" t="str">
        <f>IF(Team!$A31="","",Team!$A31)</f>
        <v/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8" t="str">
        <f>IF(Team!$A32="","",Team!$A32)</f>
        <v/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8" t="str">
        <f>IF(Team!$A33="","",Team!$A33)</f>
        <v/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8" t="str">
        <f>IF(Team!$A34="","",Team!$A34)</f>
        <v/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8" t="str">
        <f>IF(Team!$A35="","",Team!$A35)</f>
        <v/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8" t="str">
        <f>IF(Team!$A36="","",Team!$A36)</f>
        <v/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8" t="str">
        <f>IF(Team!$A37="","",Team!$A37)</f>
        <v/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8" t="str">
        <f>IF(Team!$A38="","",Team!$A38)</f>
        <v/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8" t="str">
        <f>IF(Team!$A39="","",Team!$A39)</f>
        <v/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8" t="str">
        <f>IF(Team!$A40="","",Team!$A40)</f>
        <v/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8" t="str">
        <f>IF(Team!$A41="","",Team!$A41)</f>
        <v/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8" t="str">
        <f>IF(Team!$A42="","",Team!$A42)</f>
        <v/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8" t="str">
        <f>IF(Team!$A43="","",Team!$A43)</f>
        <v/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8" t="str">
        <f>IF(Team!$A44="","",Team!$A44)</f>
        <v/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31" t="s">
        <v>69</v>
      </c>
      <c r="B46" s="32">
        <f t="shared" ref="B46:AF46" si="3">COUNTIF(B6:B45,"H")+COUNTIF(B6:B45,"S")+COUNTIF(B6:B45,"O")+0.5*COUNTIF(B6:B45,"HD")</f>
        <v>0</v>
      </c>
      <c r="C46" s="32">
        <f t="shared" si="3"/>
        <v>0</v>
      </c>
      <c r="D46" s="32">
        <f t="shared" si="3"/>
        <v>0</v>
      </c>
      <c r="E46" s="32">
        <f t="shared" si="3"/>
        <v>0</v>
      </c>
      <c r="F46" s="32">
        <f t="shared" si="3"/>
        <v>0</v>
      </c>
      <c r="G46" s="32">
        <f t="shared" si="3"/>
        <v>0</v>
      </c>
      <c r="H46" s="32">
        <f t="shared" si="3"/>
        <v>0</v>
      </c>
      <c r="I46" s="32">
        <f t="shared" si="3"/>
        <v>0</v>
      </c>
      <c r="J46" s="32">
        <f t="shared" si="3"/>
        <v>0</v>
      </c>
      <c r="K46" s="32">
        <f t="shared" si="3"/>
        <v>0</v>
      </c>
      <c r="L46" s="32">
        <f t="shared" si="3"/>
        <v>0</v>
      </c>
      <c r="M46" s="32">
        <f t="shared" si="3"/>
        <v>0</v>
      </c>
      <c r="N46" s="32">
        <f t="shared" si="3"/>
        <v>0</v>
      </c>
      <c r="O46" s="32">
        <f t="shared" si="3"/>
        <v>0</v>
      </c>
      <c r="P46" s="32">
        <f t="shared" si="3"/>
        <v>0</v>
      </c>
      <c r="Q46" s="32">
        <f t="shared" si="3"/>
        <v>0</v>
      </c>
      <c r="R46" s="32">
        <f t="shared" si="3"/>
        <v>0</v>
      </c>
      <c r="S46" s="32">
        <f t="shared" si="3"/>
        <v>0</v>
      </c>
      <c r="T46" s="32">
        <f t="shared" si="3"/>
        <v>0</v>
      </c>
      <c r="U46" s="32">
        <f t="shared" si="3"/>
        <v>0</v>
      </c>
      <c r="V46" s="32">
        <f t="shared" si="3"/>
        <v>0</v>
      </c>
      <c r="W46" s="32">
        <f t="shared" si="3"/>
        <v>0</v>
      </c>
      <c r="X46" s="32">
        <f t="shared" si="3"/>
        <v>0</v>
      </c>
      <c r="Y46" s="32">
        <f t="shared" si="3"/>
        <v>0</v>
      </c>
      <c r="Z46" s="32">
        <f t="shared" si="3"/>
        <v>0</v>
      </c>
      <c r="AA46" s="32">
        <f t="shared" si="3"/>
        <v>0</v>
      </c>
      <c r="AB46" s="32">
        <f t="shared" si="3"/>
        <v>0</v>
      </c>
      <c r="AC46" s="32">
        <f t="shared" si="3"/>
        <v>0</v>
      </c>
      <c r="AD46" s="32">
        <f t="shared" si="3"/>
        <v>0</v>
      </c>
      <c r="AE46" s="32">
        <f t="shared" si="3"/>
        <v>0</v>
      </c>
      <c r="AF46" s="32">
        <f t="shared" si="3"/>
        <v>0</v>
      </c>
    </row>
  </sheetData>
  <conditionalFormatting sqref="B3:AF3">
    <cfRule type="expression" dxfId="7" priority="6" stopIfTrue="1">
      <formula>B$5&lt;&gt;""</formula>
    </cfRule>
  </conditionalFormatting>
  <conditionalFormatting sqref="B4:AF4">
    <cfRule type="expression" dxfId="6" priority="5" stopIfTrue="1">
      <formula>B$5&lt;&gt;""</formula>
    </cfRule>
  </conditionalFormatting>
  <conditionalFormatting sqref="B5:AF45">
    <cfRule type="expression" dxfId="5" priority="7" stopIfTrue="1">
      <formula>B$5&lt;&gt;""</formula>
    </cfRule>
  </conditionalFormatting>
  <conditionalFormatting sqref="B6:AF45">
    <cfRule type="expression" dxfId="4" priority="1" stopIfTrue="1">
      <formula>B6="H"</formula>
    </cfRule>
    <cfRule type="expression" dxfId="3" priority="2" stopIfTrue="1">
      <formula>B6="HD"</formula>
    </cfRule>
    <cfRule type="expression" dxfId="2" priority="3" stopIfTrue="1">
      <formula>B6="S"</formula>
    </cfRule>
    <cfRule type="expression" dxfId="1" priority="4" stopIfTrue="1">
      <formula>B6="O"</formula>
    </cfRule>
    <cfRule type="expression" dxfId="0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D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78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8" customWidth="1"/>
    <col min="2" max="2" width="20" customWidth="1"/>
    <col min="3" max="3" width="40" customWidth="1"/>
    <col min="4" max="4" width="11" customWidth="1"/>
  </cols>
  <sheetData>
    <row r="1" spans="1:4" x14ac:dyDescent="0.2">
      <c r="A1" s="24" t="s">
        <v>81</v>
      </c>
      <c r="B1" s="24" t="s">
        <v>82</v>
      </c>
      <c r="C1" s="24" t="s">
        <v>64</v>
      </c>
      <c r="D1" s="24" t="s">
        <v>83</v>
      </c>
    </row>
    <row r="2" spans="1:4" x14ac:dyDescent="0.2">
      <c r="A2" s="34">
        <v>46388</v>
      </c>
      <c r="B2" s="35" t="s">
        <v>4</v>
      </c>
      <c r="C2" s="35" t="s">
        <v>84</v>
      </c>
      <c r="D2" s="36">
        <f t="shared" ref="D2:D33" si="0">IF(WEEKDAY(A2,2)&lt;6,1,0)</f>
        <v>1</v>
      </c>
    </row>
    <row r="3" spans="1:4" x14ac:dyDescent="0.2">
      <c r="A3" s="34">
        <v>46472</v>
      </c>
      <c r="B3" s="35" t="s">
        <v>4</v>
      </c>
      <c r="C3" s="35" t="s">
        <v>85</v>
      </c>
      <c r="D3" s="36">
        <f t="shared" si="0"/>
        <v>1</v>
      </c>
    </row>
    <row r="4" spans="1:4" x14ac:dyDescent="0.2">
      <c r="A4" s="34">
        <v>46475</v>
      </c>
      <c r="B4" s="35" t="s">
        <v>4</v>
      </c>
      <c r="C4" s="35" t="s">
        <v>86</v>
      </c>
      <c r="D4" s="36">
        <f t="shared" si="0"/>
        <v>1</v>
      </c>
    </row>
    <row r="5" spans="1:4" x14ac:dyDescent="0.2">
      <c r="A5" s="34">
        <v>46510</v>
      </c>
      <c r="B5" s="35" t="s">
        <v>4</v>
      </c>
      <c r="C5" s="35" t="s">
        <v>87</v>
      </c>
      <c r="D5" s="36">
        <f t="shared" si="0"/>
        <v>1</v>
      </c>
    </row>
    <row r="6" spans="1:4" x14ac:dyDescent="0.2">
      <c r="A6" s="34">
        <v>46538</v>
      </c>
      <c r="B6" s="35" t="s">
        <v>4</v>
      </c>
      <c r="C6" s="35" t="s">
        <v>88</v>
      </c>
      <c r="D6" s="36">
        <f t="shared" si="0"/>
        <v>1</v>
      </c>
    </row>
    <row r="7" spans="1:4" x14ac:dyDescent="0.2">
      <c r="A7" s="34">
        <v>46629</v>
      </c>
      <c r="B7" s="35" t="s">
        <v>4</v>
      </c>
      <c r="C7" s="35" t="s">
        <v>89</v>
      </c>
      <c r="D7" s="36">
        <f t="shared" si="0"/>
        <v>1</v>
      </c>
    </row>
    <row r="8" spans="1:4" x14ac:dyDescent="0.2">
      <c r="A8" s="34">
        <v>46748</v>
      </c>
      <c r="B8" s="35" t="s">
        <v>4</v>
      </c>
      <c r="C8" s="35" t="s">
        <v>90</v>
      </c>
      <c r="D8" s="36">
        <f t="shared" si="0"/>
        <v>1</v>
      </c>
    </row>
    <row r="9" spans="1:4" x14ac:dyDescent="0.2">
      <c r="A9" s="34">
        <v>46749</v>
      </c>
      <c r="B9" s="35" t="s">
        <v>4</v>
      </c>
      <c r="C9" s="35" t="s">
        <v>91</v>
      </c>
      <c r="D9" s="36">
        <f t="shared" si="0"/>
        <v>1</v>
      </c>
    </row>
    <row r="10" spans="1:4" x14ac:dyDescent="0.2">
      <c r="A10" s="34">
        <v>46755</v>
      </c>
      <c r="B10" s="35" t="s">
        <v>4</v>
      </c>
      <c r="C10" s="35" t="s">
        <v>92</v>
      </c>
      <c r="D10" s="36">
        <f t="shared" si="0"/>
        <v>1</v>
      </c>
    </row>
    <row r="11" spans="1:4" x14ac:dyDescent="0.2">
      <c r="A11" s="34">
        <v>46857</v>
      </c>
      <c r="B11" s="35" t="s">
        <v>4</v>
      </c>
      <c r="C11" s="35" t="s">
        <v>85</v>
      </c>
      <c r="D11" s="36">
        <f t="shared" si="0"/>
        <v>1</v>
      </c>
    </row>
    <row r="12" spans="1:4" x14ac:dyDescent="0.2">
      <c r="A12" s="34">
        <v>46860</v>
      </c>
      <c r="B12" s="35" t="s">
        <v>4</v>
      </c>
      <c r="C12" s="35" t="s">
        <v>86</v>
      </c>
      <c r="D12" s="36">
        <f t="shared" si="0"/>
        <v>1</v>
      </c>
    </row>
    <row r="13" spans="1:4" x14ac:dyDescent="0.2">
      <c r="A13" s="34">
        <v>46874</v>
      </c>
      <c r="B13" s="35" t="s">
        <v>4</v>
      </c>
      <c r="C13" s="35" t="s">
        <v>87</v>
      </c>
      <c r="D13" s="36">
        <f t="shared" si="0"/>
        <v>1</v>
      </c>
    </row>
    <row r="14" spans="1:4" x14ac:dyDescent="0.2">
      <c r="A14" s="34">
        <v>46902</v>
      </c>
      <c r="B14" s="35" t="s">
        <v>4</v>
      </c>
      <c r="C14" s="35" t="s">
        <v>88</v>
      </c>
      <c r="D14" s="36">
        <f t="shared" si="0"/>
        <v>1</v>
      </c>
    </row>
    <row r="15" spans="1:4" x14ac:dyDescent="0.2">
      <c r="A15" s="34">
        <v>46993</v>
      </c>
      <c r="B15" s="35" t="s">
        <v>4</v>
      </c>
      <c r="C15" s="35" t="s">
        <v>89</v>
      </c>
      <c r="D15" s="36">
        <f t="shared" si="0"/>
        <v>1</v>
      </c>
    </row>
    <row r="16" spans="1:4" x14ac:dyDescent="0.2">
      <c r="A16" s="34">
        <v>47112</v>
      </c>
      <c r="B16" s="35" t="s">
        <v>4</v>
      </c>
      <c r="C16" s="35" t="s">
        <v>93</v>
      </c>
      <c r="D16" s="36">
        <f t="shared" si="0"/>
        <v>1</v>
      </c>
    </row>
    <row r="17" spans="1:4" x14ac:dyDescent="0.2">
      <c r="A17" s="34">
        <v>47113</v>
      </c>
      <c r="B17" s="35" t="s">
        <v>4</v>
      </c>
      <c r="C17" s="35" t="s">
        <v>94</v>
      </c>
      <c r="D17" s="36">
        <f t="shared" si="0"/>
        <v>1</v>
      </c>
    </row>
    <row r="18" spans="1:4" x14ac:dyDescent="0.2">
      <c r="A18" s="34">
        <v>46388</v>
      </c>
      <c r="B18" s="35" t="s">
        <v>95</v>
      </c>
      <c r="C18" s="35" t="s">
        <v>84</v>
      </c>
      <c r="D18" s="36">
        <f t="shared" si="0"/>
        <v>1</v>
      </c>
    </row>
    <row r="19" spans="1:4" x14ac:dyDescent="0.2">
      <c r="A19" s="34">
        <v>46391</v>
      </c>
      <c r="B19" s="35" t="s">
        <v>95</v>
      </c>
      <c r="C19" s="35" t="s">
        <v>96</v>
      </c>
      <c r="D19" s="36">
        <f t="shared" si="0"/>
        <v>1</v>
      </c>
    </row>
    <row r="20" spans="1:4" x14ac:dyDescent="0.2">
      <c r="A20" s="34">
        <v>46472</v>
      </c>
      <c r="B20" s="35" t="s">
        <v>95</v>
      </c>
      <c r="C20" s="35" t="s">
        <v>85</v>
      </c>
      <c r="D20" s="36">
        <f t="shared" si="0"/>
        <v>1</v>
      </c>
    </row>
    <row r="21" spans="1:4" x14ac:dyDescent="0.2">
      <c r="A21" s="34">
        <v>46510</v>
      </c>
      <c r="B21" s="35" t="s">
        <v>95</v>
      </c>
      <c r="C21" s="35" t="s">
        <v>87</v>
      </c>
      <c r="D21" s="36">
        <f t="shared" si="0"/>
        <v>1</v>
      </c>
    </row>
    <row r="22" spans="1:4" x14ac:dyDescent="0.2">
      <c r="A22" s="34">
        <v>46538</v>
      </c>
      <c r="B22" s="35" t="s">
        <v>95</v>
      </c>
      <c r="C22" s="35" t="s">
        <v>88</v>
      </c>
      <c r="D22" s="36">
        <f t="shared" si="0"/>
        <v>1</v>
      </c>
    </row>
    <row r="23" spans="1:4" x14ac:dyDescent="0.2">
      <c r="A23" s="34">
        <v>46601</v>
      </c>
      <c r="B23" s="35" t="s">
        <v>95</v>
      </c>
      <c r="C23" s="35" t="s">
        <v>89</v>
      </c>
      <c r="D23" s="36">
        <f t="shared" si="0"/>
        <v>1</v>
      </c>
    </row>
    <row r="24" spans="1:4" x14ac:dyDescent="0.2">
      <c r="A24" s="34">
        <v>46721</v>
      </c>
      <c r="B24" s="35" t="s">
        <v>95</v>
      </c>
      <c r="C24" s="35" t="s">
        <v>97</v>
      </c>
      <c r="D24" s="36">
        <f t="shared" si="0"/>
        <v>1</v>
      </c>
    </row>
    <row r="25" spans="1:4" x14ac:dyDescent="0.2">
      <c r="A25" s="34">
        <v>46748</v>
      </c>
      <c r="B25" s="35" t="s">
        <v>95</v>
      </c>
      <c r="C25" s="35" t="s">
        <v>90</v>
      </c>
      <c r="D25" s="36">
        <f t="shared" si="0"/>
        <v>1</v>
      </c>
    </row>
    <row r="26" spans="1:4" x14ac:dyDescent="0.2">
      <c r="A26" s="34">
        <v>46749</v>
      </c>
      <c r="B26" s="35" t="s">
        <v>95</v>
      </c>
      <c r="C26" s="35" t="s">
        <v>91</v>
      </c>
      <c r="D26" s="36">
        <f t="shared" si="0"/>
        <v>1</v>
      </c>
    </row>
    <row r="27" spans="1:4" x14ac:dyDescent="0.2">
      <c r="A27" s="34">
        <v>46755</v>
      </c>
      <c r="B27" s="35" t="s">
        <v>95</v>
      </c>
      <c r="C27" s="35" t="s">
        <v>92</v>
      </c>
      <c r="D27" s="36">
        <f t="shared" si="0"/>
        <v>1</v>
      </c>
    </row>
    <row r="28" spans="1:4" x14ac:dyDescent="0.2">
      <c r="A28" s="34">
        <v>46756</v>
      </c>
      <c r="B28" s="35" t="s">
        <v>95</v>
      </c>
      <c r="C28" s="35" t="s">
        <v>96</v>
      </c>
      <c r="D28" s="36">
        <f t="shared" si="0"/>
        <v>1</v>
      </c>
    </row>
    <row r="29" spans="1:4" x14ac:dyDescent="0.2">
      <c r="A29" s="34">
        <v>46857</v>
      </c>
      <c r="B29" s="35" t="s">
        <v>95</v>
      </c>
      <c r="C29" s="35" t="s">
        <v>85</v>
      </c>
      <c r="D29" s="36">
        <f t="shared" si="0"/>
        <v>1</v>
      </c>
    </row>
    <row r="30" spans="1:4" x14ac:dyDescent="0.2">
      <c r="A30" s="34">
        <v>46874</v>
      </c>
      <c r="B30" s="35" t="s">
        <v>95</v>
      </c>
      <c r="C30" s="35" t="s">
        <v>87</v>
      </c>
      <c r="D30" s="36">
        <f t="shared" si="0"/>
        <v>1</v>
      </c>
    </row>
    <row r="31" spans="1:4" x14ac:dyDescent="0.2">
      <c r="A31" s="34">
        <v>46902</v>
      </c>
      <c r="B31" s="35" t="s">
        <v>95</v>
      </c>
      <c r="C31" s="35" t="s">
        <v>88</v>
      </c>
      <c r="D31" s="36">
        <f t="shared" si="0"/>
        <v>1</v>
      </c>
    </row>
    <row r="32" spans="1:4" x14ac:dyDescent="0.2">
      <c r="A32" s="34">
        <v>46972</v>
      </c>
      <c r="B32" s="35" t="s">
        <v>95</v>
      </c>
      <c r="C32" s="35" t="s">
        <v>89</v>
      </c>
      <c r="D32" s="36">
        <f t="shared" si="0"/>
        <v>1</v>
      </c>
    </row>
    <row r="33" spans="1:4" x14ac:dyDescent="0.2">
      <c r="A33" s="34">
        <v>47087</v>
      </c>
      <c r="B33" s="35" t="s">
        <v>95</v>
      </c>
      <c r="C33" s="35" t="s">
        <v>97</v>
      </c>
      <c r="D33" s="36">
        <f t="shared" si="0"/>
        <v>1</v>
      </c>
    </row>
    <row r="34" spans="1:4" x14ac:dyDescent="0.2">
      <c r="A34" s="34">
        <v>47112</v>
      </c>
      <c r="B34" s="35" t="s">
        <v>95</v>
      </c>
      <c r="C34" s="35" t="s">
        <v>93</v>
      </c>
      <c r="D34" s="36">
        <f t="shared" ref="D34:D65" si="1">IF(WEEKDAY(A34,2)&lt;6,1,0)</f>
        <v>1</v>
      </c>
    </row>
    <row r="35" spans="1:4" x14ac:dyDescent="0.2">
      <c r="A35" s="34">
        <v>47113</v>
      </c>
      <c r="B35" s="35" t="s">
        <v>95</v>
      </c>
      <c r="C35" s="35" t="s">
        <v>94</v>
      </c>
      <c r="D35" s="36">
        <f t="shared" si="1"/>
        <v>1</v>
      </c>
    </row>
    <row r="36" spans="1:4" x14ac:dyDescent="0.2">
      <c r="A36" s="34">
        <v>46388</v>
      </c>
      <c r="B36" s="35" t="s">
        <v>98</v>
      </c>
      <c r="C36" s="35" t="s">
        <v>84</v>
      </c>
      <c r="D36" s="36">
        <f t="shared" si="1"/>
        <v>1</v>
      </c>
    </row>
    <row r="37" spans="1:4" x14ac:dyDescent="0.2">
      <c r="A37" s="34">
        <v>46463</v>
      </c>
      <c r="B37" s="35" t="s">
        <v>98</v>
      </c>
      <c r="C37" s="35" t="s">
        <v>99</v>
      </c>
      <c r="D37" s="36">
        <f t="shared" si="1"/>
        <v>1</v>
      </c>
    </row>
    <row r="38" spans="1:4" x14ac:dyDescent="0.2">
      <c r="A38" s="34">
        <v>46472</v>
      </c>
      <c r="B38" s="35" t="s">
        <v>98</v>
      </c>
      <c r="C38" s="35" t="s">
        <v>85</v>
      </c>
      <c r="D38" s="36">
        <f t="shared" si="1"/>
        <v>1</v>
      </c>
    </row>
    <row r="39" spans="1:4" x14ac:dyDescent="0.2">
      <c r="A39" s="34">
        <v>46475</v>
      </c>
      <c r="B39" s="35" t="s">
        <v>98</v>
      </c>
      <c r="C39" s="35" t="s">
        <v>86</v>
      </c>
      <c r="D39" s="36">
        <f t="shared" si="1"/>
        <v>1</v>
      </c>
    </row>
    <row r="40" spans="1:4" x14ac:dyDescent="0.2">
      <c r="A40" s="34">
        <v>46510</v>
      </c>
      <c r="B40" s="35" t="s">
        <v>98</v>
      </c>
      <c r="C40" s="35" t="s">
        <v>87</v>
      </c>
      <c r="D40" s="36">
        <f t="shared" si="1"/>
        <v>1</v>
      </c>
    </row>
    <row r="41" spans="1:4" x14ac:dyDescent="0.2">
      <c r="A41" s="34">
        <v>46538</v>
      </c>
      <c r="B41" s="35" t="s">
        <v>98</v>
      </c>
      <c r="C41" s="35" t="s">
        <v>88</v>
      </c>
      <c r="D41" s="36">
        <f t="shared" si="1"/>
        <v>1</v>
      </c>
    </row>
    <row r="42" spans="1:4" x14ac:dyDescent="0.2">
      <c r="A42" s="34">
        <v>46580</v>
      </c>
      <c r="B42" s="35" t="s">
        <v>98</v>
      </c>
      <c r="C42" s="35" t="s">
        <v>100</v>
      </c>
      <c r="D42" s="36">
        <f t="shared" si="1"/>
        <v>1</v>
      </c>
    </row>
    <row r="43" spans="1:4" x14ac:dyDescent="0.2">
      <c r="A43" s="34">
        <v>46629</v>
      </c>
      <c r="B43" s="35" t="s">
        <v>98</v>
      </c>
      <c r="C43" s="35" t="s">
        <v>89</v>
      </c>
      <c r="D43" s="36">
        <f t="shared" si="1"/>
        <v>1</v>
      </c>
    </row>
    <row r="44" spans="1:4" x14ac:dyDescent="0.2">
      <c r="A44" s="34">
        <v>46748</v>
      </c>
      <c r="B44" s="35" t="s">
        <v>98</v>
      </c>
      <c r="C44" s="35" t="s">
        <v>90</v>
      </c>
      <c r="D44" s="36">
        <f t="shared" si="1"/>
        <v>1</v>
      </c>
    </row>
    <row r="45" spans="1:4" x14ac:dyDescent="0.2">
      <c r="A45" s="34">
        <v>46749</v>
      </c>
      <c r="B45" s="35" t="s">
        <v>98</v>
      </c>
      <c r="C45" s="35" t="s">
        <v>91</v>
      </c>
      <c r="D45" s="36">
        <f t="shared" si="1"/>
        <v>1</v>
      </c>
    </row>
    <row r="46" spans="1:4" x14ac:dyDescent="0.2">
      <c r="A46" s="34">
        <v>46755</v>
      </c>
      <c r="B46" s="35" t="s">
        <v>98</v>
      </c>
      <c r="C46" s="35" t="s">
        <v>92</v>
      </c>
      <c r="D46" s="36">
        <f t="shared" si="1"/>
        <v>1</v>
      </c>
    </row>
    <row r="47" spans="1:4" x14ac:dyDescent="0.2">
      <c r="A47" s="34">
        <v>46829</v>
      </c>
      <c r="B47" s="35" t="s">
        <v>98</v>
      </c>
      <c r="C47" s="35" t="s">
        <v>99</v>
      </c>
      <c r="D47" s="36">
        <f t="shared" si="1"/>
        <v>1</v>
      </c>
    </row>
    <row r="48" spans="1:4" x14ac:dyDescent="0.2">
      <c r="A48" s="34">
        <v>46857</v>
      </c>
      <c r="B48" s="35" t="s">
        <v>98</v>
      </c>
      <c r="C48" s="35" t="s">
        <v>85</v>
      </c>
      <c r="D48" s="36">
        <f t="shared" si="1"/>
        <v>1</v>
      </c>
    </row>
    <row r="49" spans="1:4" x14ac:dyDescent="0.2">
      <c r="A49" s="34">
        <v>46860</v>
      </c>
      <c r="B49" s="35" t="s">
        <v>98</v>
      </c>
      <c r="C49" s="35" t="s">
        <v>86</v>
      </c>
      <c r="D49" s="36">
        <f t="shared" si="1"/>
        <v>1</v>
      </c>
    </row>
    <row r="50" spans="1:4" x14ac:dyDescent="0.2">
      <c r="A50" s="34">
        <v>46874</v>
      </c>
      <c r="B50" s="35" t="s">
        <v>98</v>
      </c>
      <c r="C50" s="35" t="s">
        <v>87</v>
      </c>
      <c r="D50" s="36">
        <f t="shared" si="1"/>
        <v>1</v>
      </c>
    </row>
    <row r="51" spans="1:4" x14ac:dyDescent="0.2">
      <c r="A51" s="34">
        <v>46902</v>
      </c>
      <c r="B51" s="35" t="s">
        <v>98</v>
      </c>
      <c r="C51" s="35" t="s">
        <v>88</v>
      </c>
      <c r="D51" s="36">
        <f t="shared" si="1"/>
        <v>1</v>
      </c>
    </row>
    <row r="52" spans="1:4" x14ac:dyDescent="0.2">
      <c r="A52" s="34">
        <v>46946</v>
      </c>
      <c r="B52" s="35" t="s">
        <v>98</v>
      </c>
      <c r="C52" s="35" t="s">
        <v>100</v>
      </c>
      <c r="D52" s="36">
        <f t="shared" si="1"/>
        <v>1</v>
      </c>
    </row>
    <row r="53" spans="1:4" x14ac:dyDescent="0.2">
      <c r="A53" s="34">
        <v>46993</v>
      </c>
      <c r="B53" s="35" t="s">
        <v>98</v>
      </c>
      <c r="C53" s="35" t="s">
        <v>89</v>
      </c>
      <c r="D53" s="36">
        <f t="shared" si="1"/>
        <v>1</v>
      </c>
    </row>
    <row r="54" spans="1:4" x14ac:dyDescent="0.2">
      <c r="A54" s="34">
        <v>47112</v>
      </c>
      <c r="B54" s="35" t="s">
        <v>98</v>
      </c>
      <c r="C54" s="35" t="s">
        <v>93</v>
      </c>
      <c r="D54" s="36">
        <f t="shared" si="1"/>
        <v>1</v>
      </c>
    </row>
    <row r="55" spans="1:4" x14ac:dyDescent="0.2">
      <c r="A55" s="34">
        <v>47113</v>
      </c>
      <c r="B55" s="35" t="s">
        <v>98</v>
      </c>
      <c r="C55" s="35" t="s">
        <v>94</v>
      </c>
      <c r="D55" s="36">
        <f t="shared" si="1"/>
        <v>1</v>
      </c>
    </row>
    <row r="56" spans="1:4" x14ac:dyDescent="0.2">
      <c r="A56" s="34">
        <v>46388</v>
      </c>
      <c r="B56" s="35" t="s">
        <v>101</v>
      </c>
      <c r="C56" s="35" t="s">
        <v>84</v>
      </c>
      <c r="D56" s="36">
        <f t="shared" si="1"/>
        <v>1</v>
      </c>
    </row>
    <row r="57" spans="1:4" x14ac:dyDescent="0.2">
      <c r="A57" s="34">
        <v>46419</v>
      </c>
      <c r="B57" s="35" t="s">
        <v>101</v>
      </c>
      <c r="C57" s="35" t="s">
        <v>102</v>
      </c>
      <c r="D57" s="36">
        <f t="shared" si="1"/>
        <v>1</v>
      </c>
    </row>
    <row r="58" spans="1:4" x14ac:dyDescent="0.2">
      <c r="A58" s="34">
        <v>46463</v>
      </c>
      <c r="B58" s="35" t="s">
        <v>101</v>
      </c>
      <c r="C58" s="35" t="s">
        <v>99</v>
      </c>
      <c r="D58" s="36">
        <f t="shared" si="1"/>
        <v>1</v>
      </c>
    </row>
    <row r="59" spans="1:4" x14ac:dyDescent="0.2">
      <c r="A59" s="34">
        <v>46475</v>
      </c>
      <c r="B59" s="35" t="s">
        <v>101</v>
      </c>
      <c r="C59" s="35" t="s">
        <v>86</v>
      </c>
      <c r="D59" s="36">
        <f t="shared" si="1"/>
        <v>1</v>
      </c>
    </row>
    <row r="60" spans="1:4" x14ac:dyDescent="0.2">
      <c r="A60" s="34">
        <v>46510</v>
      </c>
      <c r="B60" s="35" t="s">
        <v>101</v>
      </c>
      <c r="C60" s="35" t="s">
        <v>103</v>
      </c>
      <c r="D60" s="36">
        <f t="shared" si="1"/>
        <v>1</v>
      </c>
    </row>
    <row r="61" spans="1:4" x14ac:dyDescent="0.2">
      <c r="A61" s="34">
        <v>46545</v>
      </c>
      <c r="B61" s="35" t="s">
        <v>101</v>
      </c>
      <c r="C61" s="35" t="s">
        <v>104</v>
      </c>
      <c r="D61" s="36">
        <f t="shared" si="1"/>
        <v>1</v>
      </c>
    </row>
    <row r="62" spans="1:4" x14ac:dyDescent="0.2">
      <c r="A62" s="34">
        <v>46601</v>
      </c>
      <c r="B62" s="35" t="s">
        <v>101</v>
      </c>
      <c r="C62" s="35" t="s">
        <v>105</v>
      </c>
      <c r="D62" s="36">
        <f t="shared" si="1"/>
        <v>1</v>
      </c>
    </row>
    <row r="63" spans="1:4" x14ac:dyDescent="0.2">
      <c r="A63" s="34">
        <v>46685</v>
      </c>
      <c r="B63" s="35" t="s">
        <v>101</v>
      </c>
      <c r="C63" s="35" t="s">
        <v>106</v>
      </c>
      <c r="D63" s="36">
        <f t="shared" si="1"/>
        <v>1</v>
      </c>
    </row>
    <row r="64" spans="1:4" x14ac:dyDescent="0.2">
      <c r="A64" s="34">
        <v>46746</v>
      </c>
      <c r="B64" s="35" t="s">
        <v>101</v>
      </c>
      <c r="C64" s="35" t="s">
        <v>93</v>
      </c>
      <c r="D64" s="36">
        <f t="shared" si="1"/>
        <v>0</v>
      </c>
    </row>
    <row r="65" spans="1:4" x14ac:dyDescent="0.2">
      <c r="A65" s="34">
        <v>46747</v>
      </c>
      <c r="B65" s="35" t="s">
        <v>101</v>
      </c>
      <c r="C65" s="35" t="s">
        <v>107</v>
      </c>
      <c r="D65" s="36">
        <f t="shared" si="1"/>
        <v>0</v>
      </c>
    </row>
    <row r="66" spans="1:4" x14ac:dyDescent="0.2">
      <c r="A66" s="34">
        <v>46753</v>
      </c>
      <c r="B66" s="35" t="s">
        <v>101</v>
      </c>
      <c r="C66" s="35" t="s">
        <v>84</v>
      </c>
      <c r="D66" s="36">
        <f t="shared" ref="D66:D75" si="2">IF(WEEKDAY(A66,2)&lt;6,1,0)</f>
        <v>0</v>
      </c>
    </row>
    <row r="67" spans="1:4" x14ac:dyDescent="0.2">
      <c r="A67" s="34">
        <v>46790</v>
      </c>
      <c r="B67" s="35" t="s">
        <v>101</v>
      </c>
      <c r="C67" s="35" t="s">
        <v>102</v>
      </c>
      <c r="D67" s="36">
        <f t="shared" si="2"/>
        <v>1</v>
      </c>
    </row>
    <row r="68" spans="1:4" x14ac:dyDescent="0.2">
      <c r="A68" s="34">
        <v>46829</v>
      </c>
      <c r="B68" s="35" t="s">
        <v>101</v>
      </c>
      <c r="C68" s="35" t="s">
        <v>99</v>
      </c>
      <c r="D68" s="36">
        <f t="shared" si="2"/>
        <v>1</v>
      </c>
    </row>
    <row r="69" spans="1:4" x14ac:dyDescent="0.2">
      <c r="A69" s="34">
        <v>46860</v>
      </c>
      <c r="B69" s="35" t="s">
        <v>101</v>
      </c>
      <c r="C69" s="35" t="s">
        <v>86</v>
      </c>
      <c r="D69" s="36">
        <f t="shared" si="2"/>
        <v>1</v>
      </c>
    </row>
    <row r="70" spans="1:4" x14ac:dyDescent="0.2">
      <c r="A70" s="34">
        <v>46874</v>
      </c>
      <c r="B70" s="35" t="s">
        <v>101</v>
      </c>
      <c r="C70" s="35" t="s">
        <v>103</v>
      </c>
      <c r="D70" s="36">
        <f t="shared" si="2"/>
        <v>1</v>
      </c>
    </row>
    <row r="71" spans="1:4" x14ac:dyDescent="0.2">
      <c r="A71" s="34">
        <v>46909</v>
      </c>
      <c r="B71" s="35" t="s">
        <v>101</v>
      </c>
      <c r="C71" s="35" t="s">
        <v>104</v>
      </c>
      <c r="D71" s="36">
        <f t="shared" si="2"/>
        <v>1</v>
      </c>
    </row>
    <row r="72" spans="1:4" x14ac:dyDescent="0.2">
      <c r="A72" s="34">
        <v>46972</v>
      </c>
      <c r="B72" s="35" t="s">
        <v>101</v>
      </c>
      <c r="C72" s="35" t="s">
        <v>105</v>
      </c>
      <c r="D72" s="36">
        <f t="shared" si="2"/>
        <v>1</v>
      </c>
    </row>
    <row r="73" spans="1:4" x14ac:dyDescent="0.2">
      <c r="A73" s="34">
        <v>47056</v>
      </c>
      <c r="B73" s="35" t="s">
        <v>101</v>
      </c>
      <c r="C73" s="35" t="s">
        <v>106</v>
      </c>
      <c r="D73" s="36">
        <f t="shared" si="2"/>
        <v>1</v>
      </c>
    </row>
    <row r="74" spans="1:4" x14ac:dyDescent="0.2">
      <c r="A74" s="34">
        <v>47112</v>
      </c>
      <c r="B74" s="35" t="s">
        <v>101</v>
      </c>
      <c r="C74" s="35" t="s">
        <v>93</v>
      </c>
      <c r="D74" s="36">
        <f t="shared" si="2"/>
        <v>1</v>
      </c>
    </row>
    <row r="75" spans="1:4" x14ac:dyDescent="0.2">
      <c r="A75" s="34">
        <v>47113</v>
      </c>
      <c r="B75" s="35" t="s">
        <v>101</v>
      </c>
      <c r="C75" s="35" t="s">
        <v>107</v>
      </c>
      <c r="D75" s="36">
        <f t="shared" si="2"/>
        <v>1</v>
      </c>
    </row>
    <row r="77" spans="1:4" x14ac:dyDescent="0.2">
      <c r="A77" s="12" t="s">
        <v>108</v>
      </c>
    </row>
    <row r="78" spans="1:4" x14ac:dyDescent="0.2">
      <c r="A78" s="12" t="s">
        <v>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</vt:i4>
      </vt:variant>
    </vt:vector>
  </HeadingPairs>
  <TitlesOfParts>
    <vt:vector size="27" baseType="lpstr">
      <vt:lpstr>Start here</vt:lpstr>
      <vt:lpstr>Team</vt:lpstr>
      <vt:lpstr>Apr 2027</vt:lpstr>
      <vt:lpstr>May 2027</vt:lpstr>
      <vt:lpstr>Jun 2027</vt:lpstr>
      <vt:lpstr>Jul 2027</vt:lpstr>
      <vt:lpstr>Aug 2027</vt:lpstr>
      <vt:lpstr>Sep 2027</vt:lpstr>
      <vt:lpstr>Oct 2027</vt:lpstr>
      <vt:lpstr>Nov 2027</vt:lpstr>
      <vt:lpstr>Dec 2027</vt:lpstr>
      <vt:lpstr>Jan 2028</vt:lpstr>
      <vt:lpstr>Feb 2028</vt:lpstr>
      <vt:lpstr>Mar 2028</vt:lpstr>
      <vt:lpstr>Bank holidays</vt:lpstr>
      <vt:lpstr>'Apr 2027'!Print_Titles</vt:lpstr>
      <vt:lpstr>'Aug 2027'!Print_Titles</vt:lpstr>
      <vt:lpstr>'Dec 2027'!Print_Titles</vt:lpstr>
      <vt:lpstr>'Feb 2028'!Print_Titles</vt:lpstr>
      <vt:lpstr>'Jan 2028'!Print_Titles</vt:lpstr>
      <vt:lpstr>'Jul 2027'!Print_Titles</vt:lpstr>
      <vt:lpstr>'Jun 2027'!Print_Titles</vt:lpstr>
      <vt:lpstr>'Mar 2028'!Print_Titles</vt:lpstr>
      <vt:lpstr>'May 2027'!Print_Titles</vt:lpstr>
      <vt:lpstr>'Nov 2027'!Print_Titles</vt:lpstr>
      <vt:lpstr>'Oct 2027'!Print_Titles</vt:lpstr>
      <vt:lpstr>'Sep 2027'!Print_Titles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Andrew Isherwood</cp:lastModifiedBy>
  <dcterms:created xsi:type="dcterms:W3CDTF">2026-11-03T16:15:45Z</dcterms:created>
  <dcterms:modified xsi:type="dcterms:W3CDTF">2026-11-03T16:15:48Z</dcterms:modified>
</cp:coreProperties>
</file>